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as/cloud/wroa/Games and Concepts/2025-Singapore/RoboMission Junior/BI pdf/"/>
    </mc:Choice>
  </mc:AlternateContent>
  <xr:revisionPtr revIDLastSave="0" documentId="13_ncr:1_{AD1889CB-C0D9-1E46-95C1-947C88755410}" xr6:coauthVersionLast="47" xr6:coauthVersionMax="47" xr10:uidLastSave="{00000000-0000-0000-0000-000000000000}"/>
  <bookViews>
    <workbookView xWindow="0" yWindow="760" windowWidth="34560" windowHeight="21580" xr2:uid="{48AE887F-A38B-40D7-9FDE-37A043C88044}"/>
  </bookViews>
  <sheets>
    <sheet name="Brick-Sets" sheetId="1" r:id="rId1"/>
    <sheet name="Elements us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2" l="1"/>
  <c r="K66" i="2" s="1"/>
  <c r="J55" i="2"/>
  <c r="K55" i="2" s="1"/>
  <c r="J56" i="2"/>
  <c r="K56" i="2" s="1"/>
  <c r="J57" i="2"/>
  <c r="K57" i="2" s="1"/>
  <c r="J58" i="2"/>
  <c r="K58" i="2" s="1"/>
  <c r="J59" i="2"/>
  <c r="K59" i="2"/>
  <c r="J60" i="2"/>
  <c r="K60" i="2" s="1"/>
  <c r="J61" i="2"/>
  <c r="K61" i="2" s="1"/>
  <c r="J62" i="2"/>
  <c r="K62" i="2" s="1"/>
  <c r="J63" i="2"/>
  <c r="K63" i="2" s="1"/>
  <c r="J64" i="2"/>
  <c r="K64" i="2"/>
  <c r="J65" i="2"/>
  <c r="K65" i="2" s="1"/>
  <c r="J67" i="2"/>
  <c r="K67" i="2" s="1"/>
  <c r="J68" i="2"/>
  <c r="K68" i="2" s="1"/>
  <c r="J69" i="2"/>
  <c r="K69" i="2"/>
  <c r="J70" i="2"/>
  <c r="K70" i="2" s="1"/>
  <c r="J71" i="2"/>
  <c r="K71" i="2" s="1"/>
  <c r="J72" i="2"/>
  <c r="K72" i="2" s="1"/>
  <c r="J73" i="2"/>
  <c r="K73" i="2" s="1"/>
  <c r="J74" i="2"/>
  <c r="K74" i="2"/>
  <c r="J75" i="2"/>
  <c r="K75" i="2" s="1"/>
  <c r="J76" i="2"/>
  <c r="K76" i="2" s="1"/>
  <c r="J77" i="2"/>
  <c r="K77" i="2" s="1"/>
  <c r="J78" i="2"/>
  <c r="K78" i="2" s="1"/>
  <c r="J79" i="2"/>
  <c r="K79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2" i="1"/>
  <c r="J3" i="1"/>
  <c r="K3" i="1" s="1"/>
  <c r="J4" i="1"/>
  <c r="K4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2" i="1"/>
  <c r="K2" i="1" s="1"/>
  <c r="J3" i="2"/>
  <c r="K3" i="2" s="1"/>
  <c r="J4" i="2"/>
  <c r="K4" i="2" s="1"/>
  <c r="J5" i="2"/>
  <c r="K5" i="2" s="1"/>
  <c r="J6" i="2"/>
  <c r="K6" i="2" s="1"/>
  <c r="J7" i="2"/>
  <c r="K7" i="2"/>
  <c r="J8" i="2"/>
  <c r="K8" i="2" s="1"/>
  <c r="J9" i="2"/>
  <c r="K9" i="2" s="1"/>
  <c r="J10" i="2"/>
  <c r="K10" i="2"/>
  <c r="J11" i="2"/>
  <c r="K11" i="2" s="1"/>
  <c r="J12" i="2"/>
  <c r="K12" i="2" s="1"/>
  <c r="J13" i="2"/>
  <c r="K13" i="2" s="1"/>
  <c r="J14" i="2"/>
  <c r="K14" i="2" s="1"/>
  <c r="J15" i="2"/>
  <c r="K15" i="2"/>
  <c r="J16" i="2"/>
  <c r="K16" i="2"/>
  <c r="J17" i="2"/>
  <c r="K17" i="2" s="1"/>
  <c r="J18" i="2"/>
  <c r="K18" i="2" s="1"/>
  <c r="J19" i="2"/>
  <c r="K19" i="2" s="1"/>
  <c r="J20" i="2"/>
  <c r="K20" i="2" s="1"/>
  <c r="J21" i="2"/>
  <c r="K21" i="2"/>
  <c r="J22" i="2"/>
  <c r="K22" i="2"/>
  <c r="J23" i="2"/>
  <c r="K23" i="2" s="1"/>
  <c r="J24" i="2"/>
  <c r="K24" i="2" s="1"/>
  <c r="J25" i="2"/>
  <c r="K25" i="2" s="1"/>
  <c r="J26" i="2"/>
  <c r="K26" i="2"/>
  <c r="J27" i="2"/>
  <c r="K27" i="2"/>
  <c r="J28" i="2"/>
  <c r="K28" i="2" s="1"/>
  <c r="J29" i="2"/>
  <c r="K29" i="2" s="1"/>
  <c r="J30" i="2"/>
  <c r="K30" i="2" s="1"/>
  <c r="J31" i="2"/>
  <c r="K31" i="2" s="1"/>
  <c r="J32" i="2"/>
  <c r="K32" i="2"/>
  <c r="J33" i="2"/>
  <c r="K33" i="2" s="1"/>
  <c r="J34" i="2"/>
  <c r="K34" i="2" s="1"/>
  <c r="J35" i="2"/>
  <c r="K35" i="2"/>
  <c r="J36" i="2"/>
  <c r="K36" i="2" s="1"/>
  <c r="J37" i="2"/>
  <c r="K37" i="2" s="1"/>
  <c r="J38" i="2"/>
  <c r="K38" i="2" s="1"/>
  <c r="J39" i="2"/>
  <c r="K39" i="2" s="1"/>
  <c r="J40" i="2"/>
  <c r="K40" i="2"/>
  <c r="J41" i="2"/>
  <c r="K41" i="2" s="1"/>
  <c r="J42" i="2"/>
  <c r="K42" i="2" s="1"/>
  <c r="J43" i="2"/>
  <c r="K43" i="2" s="1"/>
  <c r="J44" i="2"/>
  <c r="K44" i="2" s="1"/>
  <c r="J45" i="2"/>
  <c r="K45" i="2"/>
  <c r="J46" i="2"/>
  <c r="K46" i="2"/>
  <c r="J47" i="2"/>
  <c r="K47" i="2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2" i="2"/>
  <c r="K2" i="2" s="1"/>
</calcChain>
</file>

<file path=xl/sharedStrings.xml><?xml version="1.0" encoding="utf-8"?>
<sst xmlns="http://schemas.openxmlformats.org/spreadsheetml/2006/main" count="544" uniqueCount="213">
  <si>
    <t>BRICK 2X2</t>
  </si>
  <si>
    <t>BRIGHT RED</t>
  </si>
  <si>
    <t>BRICK 1X6</t>
  </si>
  <si>
    <t>BRICK 2X4</t>
  </si>
  <si>
    <t>BRIGHT YELLOW</t>
  </si>
  <si>
    <t>BRIGHT BLUE</t>
  </si>
  <si>
    <t>DARK GREEN</t>
  </si>
  <si>
    <t>WHITE</t>
  </si>
  <si>
    <t>BLACK</t>
  </si>
  <si>
    <t>BRICK 1X6, Ø4,9</t>
  </si>
  <si>
    <t>BEARING ELEMENT 2X2 W.D. SNAP</t>
  </si>
  <si>
    <t>1.MULTICOMBINATION</t>
  </si>
  <si>
    <t>PLATE 2X2</t>
  </si>
  <si>
    <t>MEDIUM STONE GREY</t>
  </si>
  <si>
    <t>CORRUGATED PIPE 144MM</t>
  </si>
  <si>
    <t>SILVER METALLIC</t>
  </si>
  <si>
    <t>FLAT TILE 1X2</t>
  </si>
  <si>
    <t>BALL Ø52, RED</t>
  </si>
  <si>
    <t>BALL Ø52, BLUE</t>
  </si>
  <si>
    <t>Design ID</t>
  </si>
  <si>
    <t>Item ID</t>
  </si>
  <si>
    <t>Amount</t>
  </si>
  <si>
    <t>Brick 
Desciption</t>
  </si>
  <si>
    <t>Colour ID</t>
  </si>
  <si>
    <t>Coulor 
Name</t>
  </si>
  <si>
    <t>ROCKET STEP 4X4X2</t>
  </si>
  <si>
    <t>1</t>
  </si>
  <si>
    <t>White</t>
  </si>
  <si>
    <t>BRICK Ø16 W. CROSS</t>
  </si>
  <si>
    <t>23</t>
  </si>
  <si>
    <t>Bright Blue</t>
  </si>
  <si>
    <t>BRICK 1X2 WITH CROSS HOLE</t>
  </si>
  <si>
    <t>24</t>
  </si>
  <si>
    <t>Bright Yellow</t>
  </si>
  <si>
    <t>TECHNIC BRICK 1X2, Ø4.9</t>
  </si>
  <si>
    <t>21</t>
  </si>
  <si>
    <t>Bright Red</t>
  </si>
  <si>
    <t>BRICK 1X16, Ø4,9</t>
  </si>
  <si>
    <t>BRICK 1X2 W. HORIZONTAL SNAP</t>
  </si>
  <si>
    <t>26</t>
  </si>
  <si>
    <t>Black</t>
  </si>
  <si>
    <t>FLAT TILE 2X4</t>
  </si>
  <si>
    <t>PLATE 1X8</t>
  </si>
  <si>
    <t>FLAT TILE 1X4</t>
  </si>
  <si>
    <t>PLATE 4X8</t>
  </si>
  <si>
    <t>FLAT TILE 1X8</t>
  </si>
  <si>
    <t>PLATE 1X4</t>
  </si>
  <si>
    <t>T-BEAM W. PLATE 1X2 W. TUBE</t>
  </si>
  <si>
    <t>PLATE 2X2 W. VERTICAL SNAP</t>
  </si>
  <si>
    <t>PLATE 4X4, 1/4 CIRCLE</t>
  </si>
  <si>
    <t>PLATE 6X6 ROUND WITH TUBE SNAP</t>
  </si>
  <si>
    <t>28</t>
  </si>
  <si>
    <t>Dark Green</t>
  </si>
  <si>
    <t>SLIDE SHOE ROUND 2X2</t>
  </si>
  <si>
    <t>PARABOLA 6X6</t>
  </si>
  <si>
    <t>FLAG W/ 2 HOLDERS</t>
  </si>
  <si>
    <t>HINGE 1X2 LOWER PART</t>
  </si>
  <si>
    <t>HINGE 1X2 UPPER PART</t>
  </si>
  <si>
    <t>STEERING GEAR, 9 MODULE</t>
  </si>
  <si>
    <t>TRACK ROD 6M,</t>
  </si>
  <si>
    <t>PREPACK 2 PCS -V BELT Ø33MM YELLOW</t>
  </si>
  <si>
    <t>CATCH W. CROSS HOLE</t>
  </si>
  <si>
    <t>194</t>
  </si>
  <si>
    <t>Medium Stone Grey</t>
  </si>
  <si>
    <t>ANGLE ELEMENT, 180 DEGREES [2]</t>
  </si>
  <si>
    <t>ANGLE ELEMENT, 157,5 DEGR. [3]</t>
  </si>
  <si>
    <t>ANGLE ELEMENT, 112,5 DEGR. [5]</t>
  </si>
  <si>
    <t>ANGLE ELEMENT, 90 DEGREES [6]</t>
  </si>
  <si>
    <t>ANGLE ELEMENT, 0 DEGREES [1]</t>
  </si>
  <si>
    <t>CROSS AXLE, EXTENSION, 2M</t>
  </si>
  <si>
    <t>CROSS AXLE 12M</t>
  </si>
  <si>
    <t>CROSS AXLE 10M</t>
  </si>
  <si>
    <t>CROSS AXLE 8M</t>
  </si>
  <si>
    <t>CROSS AXLE 4M</t>
  </si>
  <si>
    <t>CROSS AXLE 6M</t>
  </si>
  <si>
    <t>CROSS AXLE 5M</t>
  </si>
  <si>
    <t>CROSS AXLE 3M</t>
  </si>
  <si>
    <t>2M CROSS AXLE W. GROOVE</t>
  </si>
  <si>
    <t>BALL WITH FRICTION SNAP</t>
  </si>
  <si>
    <t>CONNECTOR PEG</t>
  </si>
  <si>
    <t>CONNECTOR PEG W. FRICTION</t>
  </si>
  <si>
    <t>CONNECTOR PEG W. FRICTION 3M</t>
  </si>
  <si>
    <t>CONNECTOR PEG/CROSS AXLE</t>
  </si>
  <si>
    <t>5</t>
  </si>
  <si>
    <t>Brick Yellow</t>
  </si>
  <si>
    <t>CONN.BUSH W.FRIC./CROSSALE</t>
  </si>
  <si>
    <t>3M CONNECTOR PEG</t>
  </si>
  <si>
    <t>CONNECTOR PEG W. KNOB</t>
  </si>
  <si>
    <t>1/2 BUSH</t>
  </si>
  <si>
    <t>BUSH FOR CROSS AXLE</t>
  </si>
  <si>
    <t>Cross axle 2m w. snap w. fric.</t>
  </si>
  <si>
    <t>2M FRIC. SNAP W/CROSS HOLE</t>
  </si>
  <si>
    <t>TECHNIC ANG. BEAM 4X2 90 DEG</t>
  </si>
  <si>
    <t>TECHNIC 3M BEAM</t>
  </si>
  <si>
    <t>TECHNIC ANG. BEAM 3X5 90 DEG.</t>
  </si>
  <si>
    <t>TECHNIC 13M BEAM</t>
  </si>
  <si>
    <t>TECHNIC ANGULAR BEAM 3X7</t>
  </si>
  <si>
    <t>TYRE FOR WEDGE-BELT WHEEL</t>
  </si>
  <si>
    <t>WEDGE-BELT WHEEL Ø24</t>
  </si>
  <si>
    <t>VOODOO BALL Ø10,2</t>
  </si>
  <si>
    <t>TECHNIC 9M BEAM</t>
  </si>
  <si>
    <t>199</t>
  </si>
  <si>
    <t>Dark Stone Grey</t>
  </si>
  <si>
    <t>T-BEAM 3X3 W/HOLE Ø4.8</t>
  </si>
  <si>
    <t>TECHNIC 5M BEAM</t>
  </si>
  <si>
    <t>DOUBLE ANGULAR BEAM 3X7 45°</t>
  </si>
  <si>
    <t>BEAM 3 MODULE W/ 4 SNAP</t>
  </si>
  <si>
    <t>DOUBLE BUSH 3M Ø4.9</t>
  </si>
  <si>
    <t>FRAME 7X11</t>
  </si>
  <si>
    <t>BEAM FRAME 5X7 Ø 4.85</t>
  </si>
  <si>
    <t>FLAT PANEL 3X11M</t>
  </si>
  <si>
    <t>FLAT PANEL 3X7, NO. 1</t>
  </si>
  <si>
    <t>MINI LANCE</t>
  </si>
  <si>
    <t>315</t>
  </si>
  <si>
    <t>Silver Metallic</t>
  </si>
  <si>
    <t>Set nr.</t>
  </si>
  <si>
    <t>BLItemNo</t>
  </si>
  <si>
    <t>ElementId</t>
  </si>
  <si>
    <t>LdrawId</t>
  </si>
  <si>
    <t>PartName</t>
  </si>
  <si>
    <t>BLColorId</t>
  </si>
  <si>
    <t>LDrawColorId</t>
  </si>
  <si>
    <t>ColorName</t>
  </si>
  <si>
    <t>ColorCategory</t>
  </si>
  <si>
    <t>Qty</t>
  </si>
  <si>
    <t>Plate, Round 6 x 6 with Hole</t>
  </si>
  <si>
    <t>Green</t>
  </si>
  <si>
    <t>Solid Colors</t>
  </si>
  <si>
    <t>Technic, Panel Plate 3 x 11 x 1</t>
  </si>
  <si>
    <t>Dark Bluish Gray</t>
  </si>
  <si>
    <t>Technic, Axle  2L with Pin with Friction Ridges</t>
  </si>
  <si>
    <t>Ball, Hard Plastic 52mm D. (Duplo Ball for Ball Tube)</t>
  </si>
  <si>
    <t>Blue</t>
  </si>
  <si>
    <t>Red</t>
  </si>
  <si>
    <t>Tile 1 x 4</t>
  </si>
  <si>
    <t>Technic, Pin with Short Friction Ridges</t>
  </si>
  <si>
    <t>Tire Technic Wedge Belt Wheel</t>
  </si>
  <si>
    <t>Brick, Modified 2 x 2 with Pins and Axle Hole</t>
  </si>
  <si>
    <t>Light Bluish Gray</t>
  </si>
  <si>
    <t>Brick 2 x 4</t>
  </si>
  <si>
    <t>Yellow</t>
  </si>
  <si>
    <t>Brick 2 x 2</t>
  </si>
  <si>
    <t>Brick 1 x 6</t>
  </si>
  <si>
    <t>Plate 4 x 8</t>
  </si>
  <si>
    <t>Plate, Round Corner 4 x 4</t>
  </si>
  <si>
    <t>Tile 1 x 2</t>
  </si>
  <si>
    <t>Technic, Axle and Pin Connector Angled #6 - 90 degrees</t>
  </si>
  <si>
    <t>Technic, Axle and Pin Connector Angled #3 - 157.5 degrees</t>
  </si>
  <si>
    <t>Technic, Axle  2L Notched</t>
  </si>
  <si>
    <t>32064a</t>
  </si>
  <si>
    <t>Technic, Brick 1 x 2 with Axle Hole and Inside Side Supports</t>
  </si>
  <si>
    <t>Technic, Liftarm Thick 1 x 5</t>
  </si>
  <si>
    <t>Technic, Pin without Friction Ridges</t>
  </si>
  <si>
    <t>Technic, Brick 1 x 2 with Hole</t>
  </si>
  <si>
    <t>Technic, Brick 1 x 16 with Holes</t>
  </si>
  <si>
    <t>Technic, Axle  4L</t>
  </si>
  <si>
    <t>Technic Bush</t>
  </si>
  <si>
    <t>Technic, Brick 1 x 6 with Holes</t>
  </si>
  <si>
    <t>Brick, Round 2 x 2 with Axle Hole</t>
  </si>
  <si>
    <t>3943b</t>
  </si>
  <si>
    <t>Cone 4 x 4 x 2 with Axle Hole</t>
  </si>
  <si>
    <t>Technic Wedge Belt Wheel (Pulley)</t>
  </si>
  <si>
    <t>44375a</t>
  </si>
  <si>
    <t>Dish 6 x 6 Inverted (Radar) - Hollow Studs</t>
  </si>
  <si>
    <t>Brick, Modified 1 x 2 with Pin and Bottom Stud Holder</t>
  </si>
  <si>
    <t>Technic, Axle  3L</t>
  </si>
  <si>
    <t>Technic, Pin Connector Perpendicular 3L with 4 Pins</t>
  </si>
  <si>
    <t>Technic, Liftarm, Modified Frame Thick 5 x 7 Open Center</t>
  </si>
  <si>
    <t>Technic, Panel Plate 3 x 7 x 1</t>
  </si>
  <si>
    <t>78c18</t>
  </si>
  <si>
    <t>Hose, Ribbed 7mm D. 18L / 14.4cm</t>
  </si>
  <si>
    <t>Flat Silver</t>
  </si>
  <si>
    <t>Pearl Colors</t>
  </si>
  <si>
    <t>Tile 2 x 4</t>
  </si>
  <si>
    <t>Vllokup</t>
  </si>
  <si>
    <t>Diff</t>
  </si>
  <si>
    <t>Corrected ElementId from Export; Original 4114668</t>
  </si>
  <si>
    <t>Used</t>
  </si>
  <si>
    <t>Technic, Liftarm, Modified Bent Thick 1 x 11.5 Double</t>
  </si>
  <si>
    <t>Technic, Axle and Pin Connector Angled #1</t>
  </si>
  <si>
    <t>Technic, Axle and Pin Connector Angled #2 - 180 degrees</t>
  </si>
  <si>
    <t>Technic, Axle Connector with Axle Hole</t>
  </si>
  <si>
    <t>Technic, Pin 3L with Friction Ridges and Stop Bush</t>
  </si>
  <si>
    <t>Technic, Axle  5L</t>
  </si>
  <si>
    <t>4265c</t>
  </si>
  <si>
    <t>Technic Bush 1/2 Smooth</t>
  </si>
  <si>
    <t>Technic, Liftarm, Modified Bent Thick L-Shape 2 x 4</t>
  </si>
  <si>
    <t>Technic, Liftarm, Modified Bent Thick 1 x 9 (7 - 3)</t>
  </si>
  <si>
    <t>Technic, Link 1 x 9</t>
  </si>
  <si>
    <t>Technic, Liftarm Thick 1 x 3</t>
  </si>
  <si>
    <t>Technic, Liftarm, Modified Bent Thick L-Shape 3 x 5</t>
  </si>
  <si>
    <t>Technic, Pin 3L without Friction Ridges</t>
  </si>
  <si>
    <t>Tan</t>
  </si>
  <si>
    <t>Plate 1 x 8</t>
  </si>
  <si>
    <t>Technic, Axle  6L</t>
  </si>
  <si>
    <t>Technic, Axle  8L</t>
  </si>
  <si>
    <t>Technic, Axle 12L</t>
  </si>
  <si>
    <t>Plate 1 x 4</t>
  </si>
  <si>
    <t>Technic, Axle 10L</t>
  </si>
  <si>
    <t>Technic, Axle  1L with Pin without Friction Ridges</t>
  </si>
  <si>
    <t>Technic, Liftarm, Modified Frame Thick 7 x 11 Open Center</t>
  </si>
  <si>
    <t>Technic, Liftarm Thick 1 x 9</t>
  </si>
  <si>
    <t>Technic, Liftarm Thick 1 x 13</t>
  </si>
  <si>
    <t>Tile 1 x 8</t>
  </si>
  <si>
    <t>Technic, Axle  1L with Pin with Friction Ridges</t>
  </si>
  <si>
    <t>6538c</t>
  </si>
  <si>
    <t>Technic, Axle Connector 2L (Smooth with x Hole + Orientation)</t>
  </si>
  <si>
    <t>Technic, Liftarm, Modified T-Shape Thick 3 x 3</t>
  </si>
  <si>
    <t>Technic, Pin 3L with Friction Ridges</t>
  </si>
  <si>
    <t>6628a</t>
  </si>
  <si>
    <t>Technic, Pin with Friction Ridges and Tow Ball with Round Pin Hole</t>
  </si>
  <si>
    <t>Technic, Pin 3L with Friction Ridges and Center Pin Hole</t>
  </si>
  <si>
    <t>Corrected ElementId from Export; Original 4309323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</si>
</sst>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7"/>
      <color rgb="FF000000"/>
      <name val="Verdana"/>
      <family val="2"/>
    </font>
    <font>
      <b/>
      <sz val="11"/>
      <color theme="1"/>
      <name val="Calibri"/>
      <family val="2"/>
      <scheme val="minor"/>
    </font>
    <font>
      <b/>
      <sz val="12"/>
      <name val="Roboto"/>
    </font>
    <font>
      <sz val="8"/>
      <name val="Roboto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rgb="FF999999"/>
      </left>
      <right/>
      <top/>
      <bottom/>
      <diagonal/>
    </border>
    <border>
      <left style="medium">
        <color rgb="FF999999"/>
      </left>
      <right/>
      <top/>
      <bottom style="medium">
        <color rgb="FF999999"/>
      </bottom>
      <diagonal/>
    </border>
    <border>
      <left/>
      <right/>
      <top/>
      <bottom style="medium">
        <color rgb="FF999999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2" fillId="2" borderId="0" xfId="0" applyFont="1" applyFill="1"/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jpe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5" Type="http://schemas.openxmlformats.org/officeDocument/2006/relationships/image" Target="../media/image5.jpe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jpe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jpe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7" Type="http://schemas.openxmlformats.org/officeDocument/2006/relationships/image" Target="../media/image7.jpe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jpeg"/><Relationship Id="rId29" Type="http://schemas.openxmlformats.org/officeDocument/2006/relationships/image" Target="../media/image29.png"/><Relationship Id="rId24" Type="http://schemas.openxmlformats.org/officeDocument/2006/relationships/image" Target="../media/image24.jpe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76200</xdr:rowOff>
    </xdr:from>
    <xdr:to>
      <xdr:col>0</xdr:col>
      <xdr:colOff>647700</xdr:colOff>
      <xdr:row>2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EFA361-1D16-9FCF-FBC5-F3343C335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59258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15240</xdr:rowOff>
    </xdr:from>
    <xdr:to>
      <xdr:col>0</xdr:col>
      <xdr:colOff>651510</xdr:colOff>
      <xdr:row>3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C4CA49-1AB9-DE2E-64E8-810479491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4580"/>
          <a:ext cx="651510" cy="651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666750</xdr:colOff>
      <xdr:row>4</xdr:row>
      <xdr:rowOff>666750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B8568CE-1EF6-0958-D0DA-74A48316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666750</xdr:colOff>
      <xdr:row>5</xdr:row>
      <xdr:rowOff>666750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57DF42-26B7-408D-3259-5A846B2D7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63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666750</xdr:colOff>
      <xdr:row>6</xdr:row>
      <xdr:rowOff>666750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D4708D1-C5E1-CF2F-3C47-1D4E3983F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49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666750</xdr:colOff>
      <xdr:row>7</xdr:row>
      <xdr:rowOff>666750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AB6DA91-CAAB-C8D2-17FE-08830F677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666750</xdr:colOff>
      <xdr:row>8</xdr:row>
      <xdr:rowOff>666750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477BEF6-5066-9D82-9C10-642FB1254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666750</xdr:colOff>
      <xdr:row>9</xdr:row>
      <xdr:rowOff>666750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78F60EA-9386-DB63-6332-3BC783F72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07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666750</xdr:colOff>
      <xdr:row>10</xdr:row>
      <xdr:rowOff>666750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DFFED91-BCE6-A972-5B9A-E4DE94734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666750</xdr:colOff>
      <xdr:row>11</xdr:row>
      <xdr:rowOff>666750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ECDAD02-6B18-EAD0-97AC-CD800D091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79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666750</xdr:colOff>
      <xdr:row>12</xdr:row>
      <xdr:rowOff>666750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C8A757F-EB89-66C1-01D0-A920F43E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765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666750</xdr:colOff>
      <xdr:row>13</xdr:row>
      <xdr:rowOff>666750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277203E-2869-A3F6-AC92-22864FCD3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051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666750</xdr:colOff>
      <xdr:row>14</xdr:row>
      <xdr:rowOff>666750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BE6FF7-F5DC-3015-8CEF-578EAAA68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956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666750</xdr:colOff>
      <xdr:row>15</xdr:row>
      <xdr:rowOff>666750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8E27B20-6E1A-F6E6-0FA5-9C1E0E213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666750</xdr:colOff>
      <xdr:row>16</xdr:row>
      <xdr:rowOff>666750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6BDFBA4-20B7-B74A-B9F8-EF416369D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766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666750</xdr:colOff>
      <xdr:row>17</xdr:row>
      <xdr:rowOff>666750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3232774-5D6D-A586-8E39-497055590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71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666750</xdr:colOff>
      <xdr:row>18</xdr:row>
      <xdr:rowOff>666750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147F235-3008-B273-DF5F-F066F02AD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666750</xdr:colOff>
      <xdr:row>19</xdr:row>
      <xdr:rowOff>666750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ADE1940-4421-A9EB-FE05-CD65F9BF6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62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666750</xdr:colOff>
      <xdr:row>20</xdr:row>
      <xdr:rowOff>666750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6DDB55C-429F-CFF4-8948-59BC8C50E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34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666750</xdr:colOff>
      <xdr:row>21</xdr:row>
      <xdr:rowOff>666750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FF8E886-3E82-70E1-2BEC-79063F59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863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666750</xdr:colOff>
      <xdr:row>22</xdr:row>
      <xdr:rowOff>666750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B843662-2B01-715F-05CB-D6C34C991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292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666750</xdr:colOff>
      <xdr:row>23</xdr:row>
      <xdr:rowOff>666750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54862E3-F5FE-22EF-048D-549174E18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578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666750</xdr:colOff>
      <xdr:row>24</xdr:row>
      <xdr:rowOff>666750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FAF7E838-3E0F-AF3D-3071-6674F3739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00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34290</xdr:rowOff>
    </xdr:from>
    <xdr:to>
      <xdr:col>0</xdr:col>
      <xdr:colOff>689610</xdr:colOff>
      <xdr:row>1</xdr:row>
      <xdr:rowOff>685800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96D20B1-3E7E-E53B-8068-9CB4855D8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27710"/>
          <a:ext cx="651510" cy="651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38100</xdr:colOff>
      <xdr:row>24</xdr:row>
      <xdr:rowOff>792480</xdr:rowOff>
    </xdr:from>
    <xdr:ext cx="628650" cy="628650"/>
    <xdr:pic>
      <xdr:nvPicPr>
        <xdr:cNvPr id="101" name="Picture 1">
          <a:extLst>
            <a:ext uri="{FF2B5EF4-FFF2-40B4-BE49-F238E27FC236}">
              <a16:creationId xmlns:a16="http://schemas.microsoft.com/office/drawing/2014/main" id="{BEA9A32C-BF81-4D1B-9FBC-CC7F32C17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8100" y="204139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628650" cy="628650"/>
    <xdr:pic>
      <xdr:nvPicPr>
        <xdr:cNvPr id="102" name="Picture 2">
          <a:extLst>
            <a:ext uri="{FF2B5EF4-FFF2-40B4-BE49-F238E27FC236}">
              <a16:creationId xmlns:a16="http://schemas.microsoft.com/office/drawing/2014/main" id="{0DCE23E6-CAF0-4FD4-89B0-1E8807FF7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42900" y="8839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628650" cy="628650"/>
    <xdr:pic>
      <xdr:nvPicPr>
        <xdr:cNvPr id="103" name="Picture 3">
          <a:extLst>
            <a:ext uri="{FF2B5EF4-FFF2-40B4-BE49-F238E27FC236}">
              <a16:creationId xmlns:a16="http://schemas.microsoft.com/office/drawing/2014/main" id="{01EE466B-B5D7-405A-AFCF-BB9379226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342900" y="15163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628650" cy="628650"/>
    <xdr:pic>
      <xdr:nvPicPr>
        <xdr:cNvPr id="104" name="Picture 4">
          <a:extLst>
            <a:ext uri="{FF2B5EF4-FFF2-40B4-BE49-F238E27FC236}">
              <a16:creationId xmlns:a16="http://schemas.microsoft.com/office/drawing/2014/main" id="{3C7AFA26-DABB-4665-B9B6-FEEF6398E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42900" y="21488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</xdr:row>
      <xdr:rowOff>0</xdr:rowOff>
    </xdr:from>
    <xdr:ext cx="628650" cy="628650"/>
    <xdr:pic>
      <xdr:nvPicPr>
        <xdr:cNvPr id="105" name="Picture 5">
          <a:extLst>
            <a:ext uri="{FF2B5EF4-FFF2-40B4-BE49-F238E27FC236}">
              <a16:creationId xmlns:a16="http://schemas.microsoft.com/office/drawing/2014/main" id="{2E19E135-9CC4-4541-95D1-2CBEFFCE6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42900" y="27813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628650" cy="628650"/>
    <xdr:pic>
      <xdr:nvPicPr>
        <xdr:cNvPr id="106" name="Picture 6">
          <a:extLst>
            <a:ext uri="{FF2B5EF4-FFF2-40B4-BE49-F238E27FC236}">
              <a16:creationId xmlns:a16="http://schemas.microsoft.com/office/drawing/2014/main" id="{456D3414-3555-4B2C-B08A-328DA0CB7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342900" y="34137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628650" cy="628650"/>
    <xdr:pic>
      <xdr:nvPicPr>
        <xdr:cNvPr id="107" name="Picture 7">
          <a:extLst>
            <a:ext uri="{FF2B5EF4-FFF2-40B4-BE49-F238E27FC236}">
              <a16:creationId xmlns:a16="http://schemas.microsoft.com/office/drawing/2014/main" id="{9E0C0AAF-56B9-45B2-9FD9-7015AD39F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42900" y="40462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628650" cy="628650"/>
    <xdr:pic>
      <xdr:nvPicPr>
        <xdr:cNvPr id="108" name="Picture 8">
          <a:extLst>
            <a:ext uri="{FF2B5EF4-FFF2-40B4-BE49-F238E27FC236}">
              <a16:creationId xmlns:a16="http://schemas.microsoft.com/office/drawing/2014/main" id="{8B41F329-2837-4734-9459-CBD532615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342900" y="46786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628650" cy="628650"/>
    <xdr:pic>
      <xdr:nvPicPr>
        <xdr:cNvPr id="109" name="Picture 9">
          <a:extLst>
            <a:ext uri="{FF2B5EF4-FFF2-40B4-BE49-F238E27FC236}">
              <a16:creationId xmlns:a16="http://schemas.microsoft.com/office/drawing/2014/main" id="{8A524D41-9353-41D9-9757-1A84FA688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342900" y="53111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628650" cy="628650"/>
    <xdr:pic>
      <xdr:nvPicPr>
        <xdr:cNvPr id="110" name="Picture 10">
          <a:extLst>
            <a:ext uri="{FF2B5EF4-FFF2-40B4-BE49-F238E27FC236}">
              <a16:creationId xmlns:a16="http://schemas.microsoft.com/office/drawing/2014/main" id="{391E4FD3-620F-4345-BEA4-83C22ACF0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342900" y="59436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628650" cy="628650"/>
    <xdr:pic>
      <xdr:nvPicPr>
        <xdr:cNvPr id="111" name="Picture 11">
          <a:extLst>
            <a:ext uri="{FF2B5EF4-FFF2-40B4-BE49-F238E27FC236}">
              <a16:creationId xmlns:a16="http://schemas.microsoft.com/office/drawing/2014/main" id="{07BCF798-0380-4DA4-9BD9-788ECBF59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342900" y="65760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</xdr:row>
      <xdr:rowOff>0</xdr:rowOff>
    </xdr:from>
    <xdr:ext cx="628650" cy="628650"/>
    <xdr:pic>
      <xdr:nvPicPr>
        <xdr:cNvPr id="112" name="Picture 12">
          <a:extLst>
            <a:ext uri="{FF2B5EF4-FFF2-40B4-BE49-F238E27FC236}">
              <a16:creationId xmlns:a16="http://schemas.microsoft.com/office/drawing/2014/main" id="{935E8FFB-76B1-4030-82D7-40BFE5339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342900" y="72085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</xdr:row>
      <xdr:rowOff>0</xdr:rowOff>
    </xdr:from>
    <xdr:ext cx="628650" cy="628650"/>
    <xdr:pic>
      <xdr:nvPicPr>
        <xdr:cNvPr id="113" name="Picture 13">
          <a:extLst>
            <a:ext uri="{FF2B5EF4-FFF2-40B4-BE49-F238E27FC236}">
              <a16:creationId xmlns:a16="http://schemas.microsoft.com/office/drawing/2014/main" id="{CD9B76E9-0AD2-4E70-8F70-08AB91E8C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342900" y="78409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0</xdr:rowOff>
    </xdr:from>
    <xdr:ext cx="628650" cy="628650"/>
    <xdr:pic>
      <xdr:nvPicPr>
        <xdr:cNvPr id="114" name="Picture 14">
          <a:extLst>
            <a:ext uri="{FF2B5EF4-FFF2-40B4-BE49-F238E27FC236}">
              <a16:creationId xmlns:a16="http://schemas.microsoft.com/office/drawing/2014/main" id="{1A3722D1-4C77-433B-B775-FA7792E0A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342900" y="84734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</xdr:row>
      <xdr:rowOff>0</xdr:rowOff>
    </xdr:from>
    <xdr:ext cx="628650" cy="628650"/>
    <xdr:pic>
      <xdr:nvPicPr>
        <xdr:cNvPr id="115" name="Picture 15">
          <a:extLst>
            <a:ext uri="{FF2B5EF4-FFF2-40B4-BE49-F238E27FC236}">
              <a16:creationId xmlns:a16="http://schemas.microsoft.com/office/drawing/2014/main" id="{DC5BDABB-42E5-43F6-9B88-54466762C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342900" y="91059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628650" cy="628650"/>
    <xdr:pic>
      <xdr:nvPicPr>
        <xdr:cNvPr id="116" name="Picture 16">
          <a:extLst>
            <a:ext uri="{FF2B5EF4-FFF2-40B4-BE49-F238E27FC236}">
              <a16:creationId xmlns:a16="http://schemas.microsoft.com/office/drawing/2014/main" id="{85DA44FF-2B04-43F1-AEE0-B24156C64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342900" y="97383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628650" cy="628650"/>
    <xdr:pic>
      <xdr:nvPicPr>
        <xdr:cNvPr id="117" name="Picture 17">
          <a:extLst>
            <a:ext uri="{FF2B5EF4-FFF2-40B4-BE49-F238E27FC236}">
              <a16:creationId xmlns:a16="http://schemas.microsoft.com/office/drawing/2014/main" id="{FF426A95-D34F-4542-9C57-0DAABF60B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342900" y="103708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0</xdr:rowOff>
    </xdr:from>
    <xdr:ext cx="628650" cy="628650"/>
    <xdr:pic>
      <xdr:nvPicPr>
        <xdr:cNvPr id="118" name="Picture 18">
          <a:extLst>
            <a:ext uri="{FF2B5EF4-FFF2-40B4-BE49-F238E27FC236}">
              <a16:creationId xmlns:a16="http://schemas.microsoft.com/office/drawing/2014/main" id="{A6640729-33BD-45FD-9009-17ADBE525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342900" y="110032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</xdr:row>
      <xdr:rowOff>0</xdr:rowOff>
    </xdr:from>
    <xdr:ext cx="628650" cy="628650"/>
    <xdr:pic>
      <xdr:nvPicPr>
        <xdr:cNvPr id="119" name="Picture 19">
          <a:extLst>
            <a:ext uri="{FF2B5EF4-FFF2-40B4-BE49-F238E27FC236}">
              <a16:creationId xmlns:a16="http://schemas.microsoft.com/office/drawing/2014/main" id="{DDA649E9-16AF-4DC1-972B-811F2B371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342900" y="116357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0</xdr:rowOff>
    </xdr:from>
    <xdr:ext cx="628650" cy="628650"/>
    <xdr:pic>
      <xdr:nvPicPr>
        <xdr:cNvPr id="120" name="Picture 20">
          <a:extLst>
            <a:ext uri="{FF2B5EF4-FFF2-40B4-BE49-F238E27FC236}">
              <a16:creationId xmlns:a16="http://schemas.microsoft.com/office/drawing/2014/main" id="{4304C6B9-2FDE-48D6-A077-04AEE6453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342900" y="122682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</xdr:row>
      <xdr:rowOff>0</xdr:rowOff>
    </xdr:from>
    <xdr:ext cx="628650" cy="628650"/>
    <xdr:pic>
      <xdr:nvPicPr>
        <xdr:cNvPr id="121" name="Picture 21">
          <a:extLst>
            <a:ext uri="{FF2B5EF4-FFF2-40B4-BE49-F238E27FC236}">
              <a16:creationId xmlns:a16="http://schemas.microsoft.com/office/drawing/2014/main" id="{53153345-657A-4339-AC08-B79CF12D3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342900" y="129006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628650" cy="628650"/>
    <xdr:pic>
      <xdr:nvPicPr>
        <xdr:cNvPr id="122" name="Picture 22">
          <a:extLst>
            <a:ext uri="{FF2B5EF4-FFF2-40B4-BE49-F238E27FC236}">
              <a16:creationId xmlns:a16="http://schemas.microsoft.com/office/drawing/2014/main" id="{A584CEDE-CDE8-4C5E-84A8-4F19AC6CE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342900" y="135331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</xdr:row>
      <xdr:rowOff>0</xdr:rowOff>
    </xdr:from>
    <xdr:ext cx="628650" cy="628650"/>
    <xdr:pic>
      <xdr:nvPicPr>
        <xdr:cNvPr id="123" name="Picture 23">
          <a:extLst>
            <a:ext uri="{FF2B5EF4-FFF2-40B4-BE49-F238E27FC236}">
              <a16:creationId xmlns:a16="http://schemas.microsoft.com/office/drawing/2014/main" id="{20580F60-EEBD-49DC-9A56-8C219D8A8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342900" y="141655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0</xdr:rowOff>
    </xdr:from>
    <xdr:ext cx="628650" cy="628650"/>
    <xdr:pic>
      <xdr:nvPicPr>
        <xdr:cNvPr id="124" name="Picture 24">
          <a:extLst>
            <a:ext uri="{FF2B5EF4-FFF2-40B4-BE49-F238E27FC236}">
              <a16:creationId xmlns:a16="http://schemas.microsoft.com/office/drawing/2014/main" id="{28CB039E-CD6D-4C6E-9DA7-71DF60814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342900" y="147980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</xdr:row>
      <xdr:rowOff>0</xdr:rowOff>
    </xdr:from>
    <xdr:ext cx="628650" cy="628650"/>
    <xdr:pic>
      <xdr:nvPicPr>
        <xdr:cNvPr id="125" name="Picture 25">
          <a:extLst>
            <a:ext uri="{FF2B5EF4-FFF2-40B4-BE49-F238E27FC236}">
              <a16:creationId xmlns:a16="http://schemas.microsoft.com/office/drawing/2014/main" id="{1CB08F7B-390E-49E6-97FD-3E7A4F34A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342900" y="154305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</xdr:row>
      <xdr:rowOff>0</xdr:rowOff>
    </xdr:from>
    <xdr:ext cx="628650" cy="628650"/>
    <xdr:pic>
      <xdr:nvPicPr>
        <xdr:cNvPr id="126" name="Picture 26">
          <a:extLst>
            <a:ext uri="{FF2B5EF4-FFF2-40B4-BE49-F238E27FC236}">
              <a16:creationId xmlns:a16="http://schemas.microsoft.com/office/drawing/2014/main" id="{DEAA5FB1-4FE3-4A22-B38E-E942EF527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342900" y="160629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628650" cy="628650"/>
    <xdr:pic>
      <xdr:nvPicPr>
        <xdr:cNvPr id="127" name="Picture 27">
          <a:extLst>
            <a:ext uri="{FF2B5EF4-FFF2-40B4-BE49-F238E27FC236}">
              <a16:creationId xmlns:a16="http://schemas.microsoft.com/office/drawing/2014/main" id="{AE33CE4F-07AA-4761-9E88-37D177879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342900" y="166954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</xdr:row>
      <xdr:rowOff>0</xdr:rowOff>
    </xdr:from>
    <xdr:ext cx="628650" cy="628650"/>
    <xdr:pic>
      <xdr:nvPicPr>
        <xdr:cNvPr id="128" name="Picture 28">
          <a:extLst>
            <a:ext uri="{FF2B5EF4-FFF2-40B4-BE49-F238E27FC236}">
              <a16:creationId xmlns:a16="http://schemas.microsoft.com/office/drawing/2014/main" id="{C61182F3-449E-4862-A274-D6ABC2EA6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342900" y="173278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0</xdr:rowOff>
    </xdr:from>
    <xdr:ext cx="628650" cy="628650"/>
    <xdr:pic>
      <xdr:nvPicPr>
        <xdr:cNvPr id="129" name="Picture 29">
          <a:extLst>
            <a:ext uri="{FF2B5EF4-FFF2-40B4-BE49-F238E27FC236}">
              <a16:creationId xmlns:a16="http://schemas.microsoft.com/office/drawing/2014/main" id="{53D8539B-70DD-461B-86F5-624C47307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342900" y="179603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</xdr:row>
      <xdr:rowOff>0</xdr:rowOff>
    </xdr:from>
    <xdr:ext cx="628650" cy="628650"/>
    <xdr:pic>
      <xdr:nvPicPr>
        <xdr:cNvPr id="130" name="Picture 30">
          <a:extLst>
            <a:ext uri="{FF2B5EF4-FFF2-40B4-BE49-F238E27FC236}">
              <a16:creationId xmlns:a16="http://schemas.microsoft.com/office/drawing/2014/main" id="{2A633D36-A419-4F74-9947-4774FA8B0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342900" y="185928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628650" cy="628650"/>
    <xdr:pic>
      <xdr:nvPicPr>
        <xdr:cNvPr id="131" name="Picture 31">
          <a:extLst>
            <a:ext uri="{FF2B5EF4-FFF2-40B4-BE49-F238E27FC236}">
              <a16:creationId xmlns:a16="http://schemas.microsoft.com/office/drawing/2014/main" id="{C835DBC5-25B9-469C-B916-AB1FB09DC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342900" y="192252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</xdr:row>
      <xdr:rowOff>0</xdr:rowOff>
    </xdr:from>
    <xdr:ext cx="628650" cy="628650"/>
    <xdr:pic>
      <xdr:nvPicPr>
        <xdr:cNvPr id="132" name="Picture 32">
          <a:extLst>
            <a:ext uri="{FF2B5EF4-FFF2-40B4-BE49-F238E27FC236}">
              <a16:creationId xmlns:a16="http://schemas.microsoft.com/office/drawing/2014/main" id="{291049A2-DD4E-44B0-88EF-789718E2D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342900" y="198577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</xdr:row>
      <xdr:rowOff>0</xdr:rowOff>
    </xdr:from>
    <xdr:ext cx="628650" cy="628650"/>
    <xdr:pic>
      <xdr:nvPicPr>
        <xdr:cNvPr id="133" name="Picture 33">
          <a:extLst>
            <a:ext uri="{FF2B5EF4-FFF2-40B4-BE49-F238E27FC236}">
              <a16:creationId xmlns:a16="http://schemas.microsoft.com/office/drawing/2014/main" id="{ED4B5A12-5F1B-4B62-B98D-9393A2875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342900" y="204901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</xdr:row>
      <xdr:rowOff>0</xdr:rowOff>
    </xdr:from>
    <xdr:ext cx="628650" cy="628650"/>
    <xdr:pic>
      <xdr:nvPicPr>
        <xdr:cNvPr id="134" name="Picture 34">
          <a:extLst>
            <a:ext uri="{FF2B5EF4-FFF2-40B4-BE49-F238E27FC236}">
              <a16:creationId xmlns:a16="http://schemas.microsoft.com/office/drawing/2014/main" id="{FFBE0A70-CB93-40FA-A29D-118EF9F38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342900" y="211226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628650" cy="628650"/>
    <xdr:pic>
      <xdr:nvPicPr>
        <xdr:cNvPr id="135" name="Picture 35">
          <a:extLst>
            <a:ext uri="{FF2B5EF4-FFF2-40B4-BE49-F238E27FC236}">
              <a16:creationId xmlns:a16="http://schemas.microsoft.com/office/drawing/2014/main" id="{9C5832B4-C261-4A2E-A92F-93C01B020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342900" y="217551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</xdr:row>
      <xdr:rowOff>0</xdr:rowOff>
    </xdr:from>
    <xdr:ext cx="628650" cy="628650"/>
    <xdr:pic>
      <xdr:nvPicPr>
        <xdr:cNvPr id="136" name="Picture 36">
          <a:extLst>
            <a:ext uri="{FF2B5EF4-FFF2-40B4-BE49-F238E27FC236}">
              <a16:creationId xmlns:a16="http://schemas.microsoft.com/office/drawing/2014/main" id="{585AA636-F061-41CB-8DC4-00B7C9A63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342900" y="223875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</xdr:row>
      <xdr:rowOff>0</xdr:rowOff>
    </xdr:from>
    <xdr:ext cx="628650" cy="628650"/>
    <xdr:pic>
      <xdr:nvPicPr>
        <xdr:cNvPr id="137" name="Picture 37">
          <a:extLst>
            <a:ext uri="{FF2B5EF4-FFF2-40B4-BE49-F238E27FC236}">
              <a16:creationId xmlns:a16="http://schemas.microsoft.com/office/drawing/2014/main" id="{A8BE0E1F-2C1F-43FD-A853-717158BAE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342900" y="230200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</xdr:row>
      <xdr:rowOff>0</xdr:rowOff>
    </xdr:from>
    <xdr:ext cx="628650" cy="628650"/>
    <xdr:pic>
      <xdr:nvPicPr>
        <xdr:cNvPr id="138" name="Picture 38">
          <a:extLst>
            <a:ext uri="{FF2B5EF4-FFF2-40B4-BE49-F238E27FC236}">
              <a16:creationId xmlns:a16="http://schemas.microsoft.com/office/drawing/2014/main" id="{EEC09BC6-83DD-4554-9B7E-FB83E27C0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42900" y="236524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</xdr:row>
      <xdr:rowOff>0</xdr:rowOff>
    </xdr:from>
    <xdr:ext cx="628650" cy="628650"/>
    <xdr:pic>
      <xdr:nvPicPr>
        <xdr:cNvPr id="139" name="Picture 39">
          <a:extLst>
            <a:ext uri="{FF2B5EF4-FFF2-40B4-BE49-F238E27FC236}">
              <a16:creationId xmlns:a16="http://schemas.microsoft.com/office/drawing/2014/main" id="{DF7FF01C-E822-490C-8C93-C5E91389E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342900" y="242849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628650" cy="628650"/>
    <xdr:pic>
      <xdr:nvPicPr>
        <xdr:cNvPr id="140" name="Picture 40">
          <a:extLst>
            <a:ext uri="{FF2B5EF4-FFF2-40B4-BE49-F238E27FC236}">
              <a16:creationId xmlns:a16="http://schemas.microsoft.com/office/drawing/2014/main" id="{A4EDB973-DB27-44F8-9C5E-6F76643CE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342900" y="249174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</xdr:row>
      <xdr:rowOff>0</xdr:rowOff>
    </xdr:from>
    <xdr:ext cx="628650" cy="628650"/>
    <xdr:pic>
      <xdr:nvPicPr>
        <xdr:cNvPr id="141" name="Picture 41">
          <a:extLst>
            <a:ext uri="{FF2B5EF4-FFF2-40B4-BE49-F238E27FC236}">
              <a16:creationId xmlns:a16="http://schemas.microsoft.com/office/drawing/2014/main" id="{CEA5D7F3-6AD8-41AF-893E-68949F20D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342900" y="255498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</xdr:row>
      <xdr:rowOff>0</xdr:rowOff>
    </xdr:from>
    <xdr:ext cx="628650" cy="628650"/>
    <xdr:pic>
      <xdr:nvPicPr>
        <xdr:cNvPr id="142" name="Picture 42">
          <a:extLst>
            <a:ext uri="{FF2B5EF4-FFF2-40B4-BE49-F238E27FC236}">
              <a16:creationId xmlns:a16="http://schemas.microsoft.com/office/drawing/2014/main" id="{788D5913-A768-4A74-A211-5A2B265FC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342900" y="261823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</xdr:row>
      <xdr:rowOff>0</xdr:rowOff>
    </xdr:from>
    <xdr:ext cx="628650" cy="628650"/>
    <xdr:pic>
      <xdr:nvPicPr>
        <xdr:cNvPr id="143" name="Picture 43">
          <a:extLst>
            <a:ext uri="{FF2B5EF4-FFF2-40B4-BE49-F238E27FC236}">
              <a16:creationId xmlns:a16="http://schemas.microsoft.com/office/drawing/2014/main" id="{9582B5F4-6043-4328-92F0-007B9196C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342900" y="268147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</xdr:row>
      <xdr:rowOff>0</xdr:rowOff>
    </xdr:from>
    <xdr:ext cx="628650" cy="628650"/>
    <xdr:pic>
      <xdr:nvPicPr>
        <xdr:cNvPr id="144" name="Picture 44">
          <a:extLst>
            <a:ext uri="{FF2B5EF4-FFF2-40B4-BE49-F238E27FC236}">
              <a16:creationId xmlns:a16="http://schemas.microsoft.com/office/drawing/2014/main" id="{EBFD7B9E-0888-4979-8409-C768F4C9A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342900" y="274472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</xdr:row>
      <xdr:rowOff>0</xdr:rowOff>
    </xdr:from>
    <xdr:ext cx="628650" cy="628650"/>
    <xdr:pic>
      <xdr:nvPicPr>
        <xdr:cNvPr id="145" name="Picture 45">
          <a:extLst>
            <a:ext uri="{FF2B5EF4-FFF2-40B4-BE49-F238E27FC236}">
              <a16:creationId xmlns:a16="http://schemas.microsoft.com/office/drawing/2014/main" id="{F34C8EEF-E89F-4F21-8B90-5DA0D335B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342900" y="280797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</xdr:row>
      <xdr:rowOff>0</xdr:rowOff>
    </xdr:from>
    <xdr:ext cx="628650" cy="628650"/>
    <xdr:pic>
      <xdr:nvPicPr>
        <xdr:cNvPr id="146" name="Picture 46">
          <a:extLst>
            <a:ext uri="{FF2B5EF4-FFF2-40B4-BE49-F238E27FC236}">
              <a16:creationId xmlns:a16="http://schemas.microsoft.com/office/drawing/2014/main" id="{957CA06D-2660-4B0C-8D68-360B422B4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342900" y="287121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</xdr:row>
      <xdr:rowOff>0</xdr:rowOff>
    </xdr:from>
    <xdr:ext cx="628650" cy="628650"/>
    <xdr:pic>
      <xdr:nvPicPr>
        <xdr:cNvPr id="147" name="Picture 47">
          <a:extLst>
            <a:ext uri="{FF2B5EF4-FFF2-40B4-BE49-F238E27FC236}">
              <a16:creationId xmlns:a16="http://schemas.microsoft.com/office/drawing/2014/main" id="{BD3BDBF7-7DAC-4260-B95B-6DBCD2E2C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342900" y="293446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</xdr:row>
      <xdr:rowOff>0</xdr:rowOff>
    </xdr:from>
    <xdr:ext cx="628650" cy="628650"/>
    <xdr:pic>
      <xdr:nvPicPr>
        <xdr:cNvPr id="148" name="Picture 48">
          <a:extLst>
            <a:ext uri="{FF2B5EF4-FFF2-40B4-BE49-F238E27FC236}">
              <a16:creationId xmlns:a16="http://schemas.microsoft.com/office/drawing/2014/main" id="{DDF2807B-BA8C-479D-A8BD-3BB0AEDCA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342900" y="299770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</xdr:row>
      <xdr:rowOff>0</xdr:rowOff>
    </xdr:from>
    <xdr:ext cx="628650" cy="628650"/>
    <xdr:pic>
      <xdr:nvPicPr>
        <xdr:cNvPr id="149" name="Picture 49">
          <a:extLst>
            <a:ext uri="{FF2B5EF4-FFF2-40B4-BE49-F238E27FC236}">
              <a16:creationId xmlns:a16="http://schemas.microsoft.com/office/drawing/2014/main" id="{E77A6C88-72BB-4CD4-BE72-C1A17EF5E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342900" y="306095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</xdr:row>
      <xdr:rowOff>0</xdr:rowOff>
    </xdr:from>
    <xdr:ext cx="628650" cy="628650"/>
    <xdr:pic>
      <xdr:nvPicPr>
        <xdr:cNvPr id="150" name="Picture 50">
          <a:extLst>
            <a:ext uri="{FF2B5EF4-FFF2-40B4-BE49-F238E27FC236}">
              <a16:creationId xmlns:a16="http://schemas.microsoft.com/office/drawing/2014/main" id="{6AAF118C-BBAC-41DA-B5EF-667B50109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342900" y="312420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</xdr:row>
      <xdr:rowOff>0</xdr:rowOff>
    </xdr:from>
    <xdr:ext cx="628650" cy="628650"/>
    <xdr:pic>
      <xdr:nvPicPr>
        <xdr:cNvPr id="151" name="Picture 51">
          <a:extLst>
            <a:ext uri="{FF2B5EF4-FFF2-40B4-BE49-F238E27FC236}">
              <a16:creationId xmlns:a16="http://schemas.microsoft.com/office/drawing/2014/main" id="{A3FBE149-7DCB-4C91-98FF-7802F59F5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342900" y="318744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76</xdr:row>
      <xdr:rowOff>0</xdr:rowOff>
    </xdr:from>
    <xdr:ext cx="628650" cy="628650"/>
    <xdr:pic>
      <xdr:nvPicPr>
        <xdr:cNvPr id="152" name="Picture 52">
          <a:extLst>
            <a:ext uri="{FF2B5EF4-FFF2-40B4-BE49-F238E27FC236}">
              <a16:creationId xmlns:a16="http://schemas.microsoft.com/office/drawing/2014/main" id="{10453690-5946-4B27-8372-0C08CBF5A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342900" y="325069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77</xdr:row>
      <xdr:rowOff>0</xdr:rowOff>
    </xdr:from>
    <xdr:ext cx="628650" cy="628650"/>
    <xdr:pic>
      <xdr:nvPicPr>
        <xdr:cNvPr id="153" name="Picture 53">
          <a:extLst>
            <a:ext uri="{FF2B5EF4-FFF2-40B4-BE49-F238E27FC236}">
              <a16:creationId xmlns:a16="http://schemas.microsoft.com/office/drawing/2014/main" id="{8664A369-780E-44E6-BE45-7DC9E67A5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342900" y="331393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78</xdr:row>
      <xdr:rowOff>0</xdr:rowOff>
    </xdr:from>
    <xdr:ext cx="628650" cy="628650"/>
    <xdr:pic>
      <xdr:nvPicPr>
        <xdr:cNvPr id="154" name="Picture 54">
          <a:extLst>
            <a:ext uri="{FF2B5EF4-FFF2-40B4-BE49-F238E27FC236}">
              <a16:creationId xmlns:a16="http://schemas.microsoft.com/office/drawing/2014/main" id="{91138117-EE0C-4E74-AE55-FCB7C0773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342900" y="337718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79</xdr:row>
      <xdr:rowOff>0</xdr:rowOff>
    </xdr:from>
    <xdr:ext cx="628650" cy="628650"/>
    <xdr:pic>
      <xdr:nvPicPr>
        <xdr:cNvPr id="155" name="Picture 55">
          <a:extLst>
            <a:ext uri="{FF2B5EF4-FFF2-40B4-BE49-F238E27FC236}">
              <a16:creationId xmlns:a16="http://schemas.microsoft.com/office/drawing/2014/main" id="{79031C83-12DD-4DEE-B135-354A32C51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342900" y="344043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80</xdr:row>
      <xdr:rowOff>0</xdr:rowOff>
    </xdr:from>
    <xdr:ext cx="628650" cy="628650"/>
    <xdr:pic>
      <xdr:nvPicPr>
        <xdr:cNvPr id="156" name="Picture 56">
          <a:extLst>
            <a:ext uri="{FF2B5EF4-FFF2-40B4-BE49-F238E27FC236}">
              <a16:creationId xmlns:a16="http://schemas.microsoft.com/office/drawing/2014/main" id="{6D3232BD-8625-4934-AB91-AF0A3D407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342900" y="350367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</xdr:row>
      <xdr:rowOff>0</xdr:rowOff>
    </xdr:from>
    <xdr:ext cx="628650" cy="628650"/>
    <xdr:pic>
      <xdr:nvPicPr>
        <xdr:cNvPr id="157" name="Picture 57">
          <a:extLst>
            <a:ext uri="{FF2B5EF4-FFF2-40B4-BE49-F238E27FC236}">
              <a16:creationId xmlns:a16="http://schemas.microsoft.com/office/drawing/2014/main" id="{6B1A7DA6-1F5D-47F0-B669-423DAA6D5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342900" y="356692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82</xdr:row>
      <xdr:rowOff>0</xdr:rowOff>
    </xdr:from>
    <xdr:ext cx="628650" cy="628650"/>
    <xdr:pic>
      <xdr:nvPicPr>
        <xdr:cNvPr id="158" name="Picture 58">
          <a:extLst>
            <a:ext uri="{FF2B5EF4-FFF2-40B4-BE49-F238E27FC236}">
              <a16:creationId xmlns:a16="http://schemas.microsoft.com/office/drawing/2014/main" id="{C8E917A2-920C-4D81-ADA4-CFB2E9AF8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342900" y="363016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</xdr:row>
      <xdr:rowOff>0</xdr:rowOff>
    </xdr:from>
    <xdr:ext cx="628650" cy="628650"/>
    <xdr:pic>
      <xdr:nvPicPr>
        <xdr:cNvPr id="159" name="Picture 59">
          <a:extLst>
            <a:ext uri="{FF2B5EF4-FFF2-40B4-BE49-F238E27FC236}">
              <a16:creationId xmlns:a16="http://schemas.microsoft.com/office/drawing/2014/main" id="{82906757-EDD8-4172-AC59-CA3DEBBF0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342900" y="369341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84</xdr:row>
      <xdr:rowOff>0</xdr:rowOff>
    </xdr:from>
    <xdr:ext cx="628650" cy="628650"/>
    <xdr:pic>
      <xdr:nvPicPr>
        <xdr:cNvPr id="160" name="Picture 60">
          <a:extLst>
            <a:ext uri="{FF2B5EF4-FFF2-40B4-BE49-F238E27FC236}">
              <a16:creationId xmlns:a16="http://schemas.microsoft.com/office/drawing/2014/main" id="{60D35B01-F4BB-476F-93E7-E30735B6D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342900" y="375666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85</xdr:row>
      <xdr:rowOff>0</xdr:rowOff>
    </xdr:from>
    <xdr:ext cx="628650" cy="628650"/>
    <xdr:pic>
      <xdr:nvPicPr>
        <xdr:cNvPr id="161" name="Picture 61">
          <a:extLst>
            <a:ext uri="{FF2B5EF4-FFF2-40B4-BE49-F238E27FC236}">
              <a16:creationId xmlns:a16="http://schemas.microsoft.com/office/drawing/2014/main" id="{C3CD11EF-1ACB-4B1F-8FDD-59BA3813D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342900" y="381990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86</xdr:row>
      <xdr:rowOff>0</xdr:rowOff>
    </xdr:from>
    <xdr:ext cx="628650" cy="628650"/>
    <xdr:pic>
      <xdr:nvPicPr>
        <xdr:cNvPr id="162" name="Picture 62">
          <a:extLst>
            <a:ext uri="{FF2B5EF4-FFF2-40B4-BE49-F238E27FC236}">
              <a16:creationId xmlns:a16="http://schemas.microsoft.com/office/drawing/2014/main" id="{BFC71023-2E56-472B-9E91-385699990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342900" y="388315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87</xdr:row>
      <xdr:rowOff>0</xdr:rowOff>
    </xdr:from>
    <xdr:ext cx="628650" cy="628650"/>
    <xdr:pic>
      <xdr:nvPicPr>
        <xdr:cNvPr id="163" name="Picture 63">
          <a:extLst>
            <a:ext uri="{FF2B5EF4-FFF2-40B4-BE49-F238E27FC236}">
              <a16:creationId xmlns:a16="http://schemas.microsoft.com/office/drawing/2014/main" id="{2E462445-73C6-41C3-88DC-0A6C6567F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342900" y="394639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88</xdr:row>
      <xdr:rowOff>0</xdr:rowOff>
    </xdr:from>
    <xdr:ext cx="628650" cy="628650"/>
    <xdr:pic>
      <xdr:nvPicPr>
        <xdr:cNvPr id="164" name="Picture 64">
          <a:extLst>
            <a:ext uri="{FF2B5EF4-FFF2-40B4-BE49-F238E27FC236}">
              <a16:creationId xmlns:a16="http://schemas.microsoft.com/office/drawing/2014/main" id="{8D1DDCDF-6025-4F06-8EE7-6D3A113D2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342900" y="400964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89</xdr:row>
      <xdr:rowOff>0</xdr:rowOff>
    </xdr:from>
    <xdr:ext cx="628650" cy="628650"/>
    <xdr:pic>
      <xdr:nvPicPr>
        <xdr:cNvPr id="165" name="Picture 65">
          <a:extLst>
            <a:ext uri="{FF2B5EF4-FFF2-40B4-BE49-F238E27FC236}">
              <a16:creationId xmlns:a16="http://schemas.microsoft.com/office/drawing/2014/main" id="{1B90045E-3A3D-4478-9318-834E08F4A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342900" y="407289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90</xdr:row>
      <xdr:rowOff>0</xdr:rowOff>
    </xdr:from>
    <xdr:ext cx="628650" cy="628650"/>
    <xdr:pic>
      <xdr:nvPicPr>
        <xdr:cNvPr id="166" name="Picture 66">
          <a:extLst>
            <a:ext uri="{FF2B5EF4-FFF2-40B4-BE49-F238E27FC236}">
              <a16:creationId xmlns:a16="http://schemas.microsoft.com/office/drawing/2014/main" id="{43F23428-CC83-485F-861A-33C4B2E9E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342900" y="413613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91</xdr:row>
      <xdr:rowOff>0</xdr:rowOff>
    </xdr:from>
    <xdr:ext cx="628650" cy="628650"/>
    <xdr:pic>
      <xdr:nvPicPr>
        <xdr:cNvPr id="167" name="Picture 67">
          <a:extLst>
            <a:ext uri="{FF2B5EF4-FFF2-40B4-BE49-F238E27FC236}">
              <a16:creationId xmlns:a16="http://schemas.microsoft.com/office/drawing/2014/main" id="{EE0B7F81-F6C2-4276-9A50-F2F0AEB50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342900" y="419938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92</xdr:row>
      <xdr:rowOff>0</xdr:rowOff>
    </xdr:from>
    <xdr:ext cx="628650" cy="628650"/>
    <xdr:pic>
      <xdr:nvPicPr>
        <xdr:cNvPr id="168" name="Picture 68">
          <a:extLst>
            <a:ext uri="{FF2B5EF4-FFF2-40B4-BE49-F238E27FC236}">
              <a16:creationId xmlns:a16="http://schemas.microsoft.com/office/drawing/2014/main" id="{81C4B021-DB19-45F7-9F1A-9B72EB9E1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342900" y="426262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93</xdr:row>
      <xdr:rowOff>0</xdr:rowOff>
    </xdr:from>
    <xdr:ext cx="628650" cy="628650"/>
    <xdr:pic>
      <xdr:nvPicPr>
        <xdr:cNvPr id="169" name="Picture 69">
          <a:extLst>
            <a:ext uri="{FF2B5EF4-FFF2-40B4-BE49-F238E27FC236}">
              <a16:creationId xmlns:a16="http://schemas.microsoft.com/office/drawing/2014/main" id="{2BE2DC5A-BCDD-4EED-8E3C-42E430DD7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342900" y="432587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94</xdr:row>
      <xdr:rowOff>0</xdr:rowOff>
    </xdr:from>
    <xdr:ext cx="628650" cy="628650"/>
    <xdr:pic>
      <xdr:nvPicPr>
        <xdr:cNvPr id="170" name="Picture 70">
          <a:extLst>
            <a:ext uri="{FF2B5EF4-FFF2-40B4-BE49-F238E27FC236}">
              <a16:creationId xmlns:a16="http://schemas.microsoft.com/office/drawing/2014/main" id="{2A5EE86A-CD4F-4277-B972-FCF347154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342900" y="438912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95</xdr:row>
      <xdr:rowOff>0</xdr:rowOff>
    </xdr:from>
    <xdr:ext cx="628650" cy="628650"/>
    <xdr:pic>
      <xdr:nvPicPr>
        <xdr:cNvPr id="171" name="Picture 71">
          <a:extLst>
            <a:ext uri="{FF2B5EF4-FFF2-40B4-BE49-F238E27FC236}">
              <a16:creationId xmlns:a16="http://schemas.microsoft.com/office/drawing/2014/main" id="{BE5B5D25-6936-4F08-8147-A27CD2E9D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342900" y="445236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96</xdr:row>
      <xdr:rowOff>0</xdr:rowOff>
    </xdr:from>
    <xdr:ext cx="628650" cy="628650"/>
    <xdr:pic>
      <xdr:nvPicPr>
        <xdr:cNvPr id="172" name="Picture 72">
          <a:extLst>
            <a:ext uri="{FF2B5EF4-FFF2-40B4-BE49-F238E27FC236}">
              <a16:creationId xmlns:a16="http://schemas.microsoft.com/office/drawing/2014/main" id="{1482803F-AD12-42D6-9F3E-249CAD882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342900" y="451561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97</xdr:row>
      <xdr:rowOff>0</xdr:rowOff>
    </xdr:from>
    <xdr:ext cx="628650" cy="628650"/>
    <xdr:pic>
      <xdr:nvPicPr>
        <xdr:cNvPr id="173" name="Picture 73">
          <a:extLst>
            <a:ext uri="{FF2B5EF4-FFF2-40B4-BE49-F238E27FC236}">
              <a16:creationId xmlns:a16="http://schemas.microsoft.com/office/drawing/2014/main" id="{CC353785-C80D-417C-B5F2-FAE486348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342900" y="457885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98</xdr:row>
      <xdr:rowOff>0</xdr:rowOff>
    </xdr:from>
    <xdr:ext cx="628650" cy="628650"/>
    <xdr:pic>
      <xdr:nvPicPr>
        <xdr:cNvPr id="174" name="Picture 74">
          <a:extLst>
            <a:ext uri="{FF2B5EF4-FFF2-40B4-BE49-F238E27FC236}">
              <a16:creationId xmlns:a16="http://schemas.microsoft.com/office/drawing/2014/main" id="{ECBCEB97-19C6-4622-A05A-B7CA8342E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342900" y="464210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99</xdr:row>
      <xdr:rowOff>0</xdr:rowOff>
    </xdr:from>
    <xdr:ext cx="628650" cy="628650"/>
    <xdr:pic>
      <xdr:nvPicPr>
        <xdr:cNvPr id="175" name="Picture 75">
          <a:extLst>
            <a:ext uri="{FF2B5EF4-FFF2-40B4-BE49-F238E27FC236}">
              <a16:creationId xmlns:a16="http://schemas.microsoft.com/office/drawing/2014/main" id="{54857345-1907-426D-948A-430D1450D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342900" y="47053500"/>
          <a:ext cx="628650" cy="6286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6A58-E437-48B7-B419-404659771BA7}">
  <dimension ref="A1:K170"/>
  <sheetViews>
    <sheetView tabSelected="1" zoomScale="137" workbookViewId="0">
      <selection activeCell="J101" sqref="J101"/>
    </sheetView>
  </sheetViews>
  <sheetFormatPr baseColWidth="10" defaultColWidth="8.83203125" defaultRowHeight="15" x14ac:dyDescent="0.2"/>
  <cols>
    <col min="1" max="1" width="10.5" customWidth="1"/>
    <col min="3" max="3" width="10.1640625" customWidth="1"/>
    <col min="4" max="7" width="9.1640625"/>
  </cols>
  <sheetData>
    <row r="1" spans="1:11" ht="55" customHeight="1" x14ac:dyDescent="0.2">
      <c r="A1" s="8"/>
      <c r="B1" s="8" t="s">
        <v>21</v>
      </c>
      <c r="C1" s="9" t="s">
        <v>22</v>
      </c>
      <c r="D1" s="8" t="s">
        <v>19</v>
      </c>
      <c r="E1" s="8" t="s">
        <v>20</v>
      </c>
      <c r="F1" s="8" t="s">
        <v>23</v>
      </c>
      <c r="G1" s="9" t="s">
        <v>24</v>
      </c>
      <c r="H1" s="8" t="s">
        <v>115</v>
      </c>
      <c r="I1" s="8" t="s">
        <v>21</v>
      </c>
      <c r="J1" s="11" t="s">
        <v>177</v>
      </c>
      <c r="K1" s="8" t="s">
        <v>175</v>
      </c>
    </row>
    <row r="2" spans="1:11" ht="65" customHeight="1" x14ac:dyDescent="0.2">
      <c r="A2" s="2"/>
      <c r="B2" s="1">
        <v>48</v>
      </c>
      <c r="C2" s="1" t="s">
        <v>3</v>
      </c>
      <c r="D2" s="1">
        <v>3001</v>
      </c>
      <c r="E2" s="1">
        <v>300121</v>
      </c>
      <c r="F2" s="1">
        <v>21</v>
      </c>
      <c r="G2" s="1" t="s">
        <v>1</v>
      </c>
      <c r="H2" s="1">
        <v>45811</v>
      </c>
      <c r="I2" s="1">
        <f>B2</f>
        <v>48</v>
      </c>
      <c r="J2" s="12">
        <f>IF(ISNUMBER(INDEX('Elements used'!$A$1:$I$200,MATCH(E2,'Elements used'!$B$1:$B$200,0),9)),INDEX('Elements used'!$A$1:$I$200,MATCH(E2,'Elements used'!$B$1:$B$200,0),9),"")</f>
        <v>46</v>
      </c>
      <c r="K2" s="1">
        <f>IF(J2="","",I2-J2)</f>
        <v>2</v>
      </c>
    </row>
    <row r="3" spans="1:11" ht="65" customHeight="1" x14ac:dyDescent="0.2">
      <c r="A3" s="3"/>
      <c r="B3" s="1">
        <v>8</v>
      </c>
      <c r="C3" s="1" t="s">
        <v>0</v>
      </c>
      <c r="D3" s="1">
        <v>3003</v>
      </c>
      <c r="E3" s="1">
        <v>300321</v>
      </c>
      <c r="F3" s="1">
        <v>21</v>
      </c>
      <c r="G3" s="1" t="s">
        <v>1</v>
      </c>
      <c r="H3" s="1">
        <v>45811</v>
      </c>
      <c r="I3" s="1">
        <f t="shared" ref="I3:I66" si="0">B3</f>
        <v>8</v>
      </c>
      <c r="J3" s="12">
        <f>IF(ISNUMBER(INDEX('Elements used'!$A$1:$I$200,MATCH(E3,'Elements used'!$B$1:$B$200,0),9)),INDEX('Elements used'!$A$1:$I$200,MATCH(E3,'Elements used'!$B$1:$B$200,0),9),"")</f>
        <v>6</v>
      </c>
      <c r="K3" s="1">
        <f t="shared" ref="K3:K66" si="1">IF(J3="","",I3-J3)</f>
        <v>2</v>
      </c>
    </row>
    <row r="4" spans="1:11" ht="65" customHeight="1" x14ac:dyDescent="0.2">
      <c r="A4" s="3"/>
      <c r="B4" s="1">
        <v>60</v>
      </c>
      <c r="C4" s="1" t="s">
        <v>2</v>
      </c>
      <c r="D4" s="1">
        <v>3009</v>
      </c>
      <c r="E4" s="1">
        <v>300921</v>
      </c>
      <c r="F4" s="1">
        <v>21</v>
      </c>
      <c r="G4" s="1" t="s">
        <v>1</v>
      </c>
      <c r="H4" s="1">
        <v>45811</v>
      </c>
      <c r="I4" s="1">
        <f t="shared" si="0"/>
        <v>60</v>
      </c>
      <c r="J4" s="12">
        <f>IF(ISNUMBER(INDEX('Elements used'!$A$1:$I$200,MATCH(E4,'Elements used'!$B$1:$B$200,0),9)),INDEX('Elements used'!$A$1:$I$200,MATCH(E4,'Elements used'!$B$1:$B$200,0),9),"")</f>
        <v>38</v>
      </c>
      <c r="K4" s="1">
        <f t="shared" si="1"/>
        <v>22</v>
      </c>
    </row>
    <row r="5" spans="1:11" ht="65" customHeight="1" x14ac:dyDescent="0.2">
      <c r="A5" s="3"/>
      <c r="B5" s="1">
        <v>48</v>
      </c>
      <c r="C5" s="1" t="s">
        <v>3</v>
      </c>
      <c r="D5" s="1">
        <v>3001</v>
      </c>
      <c r="E5" s="1">
        <v>300124</v>
      </c>
      <c r="F5" s="1">
        <v>24</v>
      </c>
      <c r="G5" s="1" t="s">
        <v>4</v>
      </c>
      <c r="H5" s="1">
        <v>45811</v>
      </c>
      <c r="I5" s="1">
        <f t="shared" si="0"/>
        <v>48</v>
      </c>
      <c r="J5" s="12">
        <f>IF(ISNUMBER(INDEX('Elements used'!$A$1:$I$200,MATCH(E5,'Elements used'!$B$1:$B$200,0),9)),INDEX('Elements used'!$A$1:$I$200,MATCH(E5,'Elements used'!$B$1:$B$200,0),9),"")</f>
        <v>5</v>
      </c>
      <c r="K5" s="1">
        <f t="shared" si="1"/>
        <v>43</v>
      </c>
    </row>
    <row r="6" spans="1:11" ht="65" customHeight="1" x14ac:dyDescent="0.2">
      <c r="A6" s="3"/>
      <c r="B6" s="1">
        <v>8</v>
      </c>
      <c r="C6" s="1" t="s">
        <v>0</v>
      </c>
      <c r="D6" s="1">
        <v>3003</v>
      </c>
      <c r="E6" s="1">
        <v>300324</v>
      </c>
      <c r="F6" s="1">
        <v>24</v>
      </c>
      <c r="G6" s="1" t="s">
        <v>4</v>
      </c>
      <c r="H6" s="1">
        <v>45811</v>
      </c>
      <c r="I6" s="1">
        <f t="shared" si="0"/>
        <v>8</v>
      </c>
      <c r="J6" s="12" t="str">
        <f>IF(ISNUMBER(INDEX('Elements used'!$A$1:$I$200,MATCH(E6,'Elements used'!$B$1:$B$200,0),9)),INDEX('Elements used'!$A$1:$I$200,MATCH(E6,'Elements used'!$B$1:$B$200,0),9),"")</f>
        <v/>
      </c>
      <c r="K6" s="1" t="str">
        <f t="shared" si="1"/>
        <v/>
      </c>
    </row>
    <row r="7" spans="1:11" ht="65" customHeight="1" x14ac:dyDescent="0.2">
      <c r="A7" s="3"/>
      <c r="B7" s="1">
        <v>60</v>
      </c>
      <c r="C7" s="1" t="s">
        <v>2</v>
      </c>
      <c r="D7" s="1">
        <v>3009</v>
      </c>
      <c r="E7" s="1">
        <v>300924</v>
      </c>
      <c r="F7" s="1">
        <v>24</v>
      </c>
      <c r="G7" s="1" t="s">
        <v>4</v>
      </c>
      <c r="H7" s="1">
        <v>45811</v>
      </c>
      <c r="I7" s="1">
        <f t="shared" si="0"/>
        <v>60</v>
      </c>
      <c r="J7" s="12" t="str">
        <f>IF(ISNUMBER(INDEX('Elements used'!$A$1:$I$200,MATCH(E7,'Elements used'!$B$1:$B$200,0),9)),INDEX('Elements used'!$A$1:$I$200,MATCH(E7,'Elements used'!$B$1:$B$200,0),9),"")</f>
        <v/>
      </c>
      <c r="K7" s="1" t="str">
        <f t="shared" si="1"/>
        <v/>
      </c>
    </row>
    <row r="8" spans="1:11" ht="65" customHeight="1" x14ac:dyDescent="0.2">
      <c r="A8" s="3"/>
      <c r="B8" s="1">
        <v>48</v>
      </c>
      <c r="C8" s="1" t="s">
        <v>3</v>
      </c>
      <c r="D8" s="1">
        <v>3001</v>
      </c>
      <c r="E8" s="1">
        <v>300123</v>
      </c>
      <c r="F8" s="1">
        <v>23</v>
      </c>
      <c r="G8" s="1" t="s">
        <v>5</v>
      </c>
      <c r="H8" s="1">
        <v>45811</v>
      </c>
      <c r="I8" s="1">
        <f t="shared" si="0"/>
        <v>48</v>
      </c>
      <c r="J8" s="12">
        <f>IF(ISNUMBER(INDEX('Elements used'!$A$1:$I$200,MATCH(E8,'Elements used'!$B$1:$B$200,0),9)),INDEX('Elements used'!$A$1:$I$200,MATCH(E8,'Elements used'!$B$1:$B$200,0),9),"")</f>
        <v>14</v>
      </c>
      <c r="K8" s="1">
        <f t="shared" si="1"/>
        <v>34</v>
      </c>
    </row>
    <row r="9" spans="1:11" ht="65" customHeight="1" x14ac:dyDescent="0.2">
      <c r="A9" s="3"/>
      <c r="B9" s="1">
        <v>8</v>
      </c>
      <c r="C9" s="1" t="s">
        <v>0</v>
      </c>
      <c r="D9" s="1">
        <v>3003</v>
      </c>
      <c r="E9" s="1">
        <v>300323</v>
      </c>
      <c r="F9" s="1">
        <v>23</v>
      </c>
      <c r="G9" s="1" t="s">
        <v>5</v>
      </c>
      <c r="H9" s="1">
        <v>45811</v>
      </c>
      <c r="I9" s="1">
        <f t="shared" si="0"/>
        <v>8</v>
      </c>
      <c r="J9" s="12">
        <f>IF(ISNUMBER(INDEX('Elements used'!$A$1:$I$200,MATCH(E9,'Elements used'!$B$1:$B$200,0),9)),INDEX('Elements used'!$A$1:$I$200,MATCH(E9,'Elements used'!$B$1:$B$200,0),9),"")</f>
        <v>2</v>
      </c>
      <c r="K9" s="1">
        <f t="shared" si="1"/>
        <v>6</v>
      </c>
    </row>
    <row r="10" spans="1:11" ht="65" customHeight="1" x14ac:dyDescent="0.2">
      <c r="A10" s="3"/>
      <c r="B10" s="1">
        <v>60</v>
      </c>
      <c r="C10" s="1" t="s">
        <v>2</v>
      </c>
      <c r="D10" s="1">
        <v>3009</v>
      </c>
      <c r="E10" s="1">
        <v>300923</v>
      </c>
      <c r="F10" s="1">
        <v>23</v>
      </c>
      <c r="G10" s="1" t="s">
        <v>5</v>
      </c>
      <c r="H10" s="1">
        <v>45811</v>
      </c>
      <c r="I10" s="1">
        <f t="shared" si="0"/>
        <v>60</v>
      </c>
      <c r="J10" s="12">
        <f>IF(ISNUMBER(INDEX('Elements used'!$A$1:$I$200,MATCH(E10,'Elements used'!$B$1:$B$200,0),9)),INDEX('Elements used'!$A$1:$I$200,MATCH(E10,'Elements used'!$B$1:$B$200,0),9),"")</f>
        <v>9</v>
      </c>
      <c r="K10" s="1">
        <f t="shared" si="1"/>
        <v>51</v>
      </c>
    </row>
    <row r="11" spans="1:11" ht="65" customHeight="1" x14ac:dyDescent="0.2">
      <c r="A11" s="3"/>
      <c r="B11" s="1">
        <v>48</v>
      </c>
      <c r="C11" s="1" t="s">
        <v>3</v>
      </c>
      <c r="D11" s="1">
        <v>3001</v>
      </c>
      <c r="E11" s="1">
        <v>4106356</v>
      </c>
      <c r="F11" s="1">
        <v>28</v>
      </c>
      <c r="G11" s="1" t="s">
        <v>6</v>
      </c>
      <c r="H11" s="1">
        <v>45811</v>
      </c>
      <c r="I11" s="1">
        <f t="shared" si="0"/>
        <v>48</v>
      </c>
      <c r="J11" s="12">
        <f>IF(ISNUMBER(INDEX('Elements used'!$A$1:$I$200,MATCH(E11,'Elements used'!$B$1:$B$200,0),9)),INDEX('Elements used'!$A$1:$I$200,MATCH(E11,'Elements used'!$B$1:$B$200,0),9),"")</f>
        <v>6</v>
      </c>
      <c r="K11" s="1">
        <f t="shared" si="1"/>
        <v>42</v>
      </c>
    </row>
    <row r="12" spans="1:11" ht="65" customHeight="1" x14ac:dyDescent="0.2">
      <c r="A12" s="3"/>
      <c r="B12" s="1">
        <v>8</v>
      </c>
      <c r="C12" s="1" t="s">
        <v>0</v>
      </c>
      <c r="D12" s="1">
        <v>3003</v>
      </c>
      <c r="E12" s="1">
        <v>300328</v>
      </c>
      <c r="F12" s="1">
        <v>28</v>
      </c>
      <c r="G12" s="1" t="s">
        <v>6</v>
      </c>
      <c r="H12" s="1">
        <v>45811</v>
      </c>
      <c r="I12" s="1">
        <f t="shared" si="0"/>
        <v>8</v>
      </c>
      <c r="J12" s="12" t="str">
        <f>IF(ISNUMBER(INDEX('Elements used'!$A$1:$I$200,MATCH(E12,'Elements used'!$B$1:$B$200,0),9)),INDEX('Elements used'!$A$1:$I$200,MATCH(E12,'Elements used'!$B$1:$B$200,0),9),"")</f>
        <v/>
      </c>
      <c r="K12" s="1" t="str">
        <f t="shared" si="1"/>
        <v/>
      </c>
    </row>
    <row r="13" spans="1:11" ht="65" customHeight="1" x14ac:dyDescent="0.2">
      <c r="A13" s="3"/>
      <c r="B13" s="1">
        <v>60</v>
      </c>
      <c r="C13" s="1" t="s">
        <v>2</v>
      </c>
      <c r="D13" s="1">
        <v>3009</v>
      </c>
      <c r="E13" s="1">
        <v>4111844</v>
      </c>
      <c r="F13" s="1">
        <v>28</v>
      </c>
      <c r="G13" s="1" t="s">
        <v>6</v>
      </c>
      <c r="H13" s="1">
        <v>45811</v>
      </c>
      <c r="I13" s="1">
        <f t="shared" si="0"/>
        <v>60</v>
      </c>
      <c r="J13" s="12" t="str">
        <f>IF(ISNUMBER(INDEX('Elements used'!$A$1:$I$200,MATCH(E13,'Elements used'!$B$1:$B$200,0),9)),INDEX('Elements used'!$A$1:$I$200,MATCH(E13,'Elements used'!$B$1:$B$200,0),9),"")</f>
        <v/>
      </c>
      <c r="K13" s="1" t="str">
        <f t="shared" si="1"/>
        <v/>
      </c>
    </row>
    <row r="14" spans="1:11" ht="65" customHeight="1" x14ac:dyDescent="0.2">
      <c r="A14" s="3"/>
      <c r="B14" s="1">
        <v>48</v>
      </c>
      <c r="C14" s="1" t="s">
        <v>3</v>
      </c>
      <c r="D14" s="1">
        <v>3001</v>
      </c>
      <c r="E14" s="1">
        <v>300101</v>
      </c>
      <c r="F14" s="1">
        <v>1</v>
      </c>
      <c r="G14" s="1" t="s">
        <v>7</v>
      </c>
      <c r="H14" s="1">
        <v>45811</v>
      </c>
      <c r="I14" s="1">
        <f t="shared" si="0"/>
        <v>48</v>
      </c>
      <c r="J14" s="12">
        <f>IF(ISNUMBER(INDEX('Elements used'!$A$1:$I$200,MATCH(E14,'Elements used'!$B$1:$B$200,0),9)),INDEX('Elements used'!$A$1:$I$200,MATCH(E14,'Elements used'!$B$1:$B$200,0),9),"")</f>
        <v>21</v>
      </c>
      <c r="K14" s="1">
        <f t="shared" si="1"/>
        <v>27</v>
      </c>
    </row>
    <row r="15" spans="1:11" ht="65" customHeight="1" x14ac:dyDescent="0.2">
      <c r="A15" s="3"/>
      <c r="B15" s="1">
        <v>8</v>
      </c>
      <c r="C15" s="1" t="s">
        <v>0</v>
      </c>
      <c r="D15" s="1">
        <v>3003</v>
      </c>
      <c r="E15" s="1">
        <v>300301</v>
      </c>
      <c r="F15" s="1">
        <v>1</v>
      </c>
      <c r="G15" s="1" t="s">
        <v>7</v>
      </c>
      <c r="H15" s="1">
        <v>45811</v>
      </c>
      <c r="I15" s="1">
        <f t="shared" si="0"/>
        <v>8</v>
      </c>
      <c r="J15" s="12" t="str">
        <f>IF(ISNUMBER(INDEX('Elements used'!$A$1:$I$200,MATCH(E15,'Elements used'!$B$1:$B$200,0),9)),INDEX('Elements used'!$A$1:$I$200,MATCH(E15,'Elements used'!$B$1:$B$200,0),9),"")</f>
        <v/>
      </c>
      <c r="K15" s="1" t="str">
        <f t="shared" si="1"/>
        <v/>
      </c>
    </row>
    <row r="16" spans="1:11" ht="65" customHeight="1" x14ac:dyDescent="0.2">
      <c r="A16" s="3"/>
      <c r="B16" s="1">
        <v>48</v>
      </c>
      <c r="C16" s="1" t="s">
        <v>2</v>
      </c>
      <c r="D16" s="1">
        <v>3009</v>
      </c>
      <c r="E16" s="1">
        <v>300901</v>
      </c>
      <c r="F16" s="1">
        <v>1</v>
      </c>
      <c r="G16" s="1" t="s">
        <v>7</v>
      </c>
      <c r="H16" s="1">
        <v>45811</v>
      </c>
      <c r="I16" s="1">
        <f t="shared" si="0"/>
        <v>48</v>
      </c>
      <c r="J16" s="12">
        <f>IF(ISNUMBER(INDEX('Elements used'!$A$1:$I$200,MATCH(E16,'Elements used'!$B$1:$B$200,0),9)),INDEX('Elements used'!$A$1:$I$200,MATCH(E16,'Elements used'!$B$1:$B$200,0),9),"")</f>
        <v>6</v>
      </c>
      <c r="K16" s="1">
        <f t="shared" si="1"/>
        <v>42</v>
      </c>
    </row>
    <row r="17" spans="1:11" ht="65" customHeight="1" x14ac:dyDescent="0.2">
      <c r="A17" s="3"/>
      <c r="B17" s="1">
        <v>48</v>
      </c>
      <c r="C17" s="1" t="s">
        <v>3</v>
      </c>
      <c r="D17" s="1">
        <v>3001</v>
      </c>
      <c r="E17" s="1">
        <v>300126</v>
      </c>
      <c r="F17" s="1">
        <v>26</v>
      </c>
      <c r="G17" s="1" t="s">
        <v>8</v>
      </c>
      <c r="H17" s="1">
        <v>45811</v>
      </c>
      <c r="I17" s="1">
        <f t="shared" si="0"/>
        <v>48</v>
      </c>
      <c r="J17" s="12">
        <f>IF(ISNUMBER(INDEX('Elements used'!$A$1:$I$200,MATCH(E17,'Elements used'!$B$1:$B$200,0),9)),INDEX('Elements used'!$A$1:$I$200,MATCH(E17,'Elements used'!$B$1:$B$200,0),9),"")</f>
        <v>4</v>
      </c>
      <c r="K17" s="1">
        <f t="shared" si="1"/>
        <v>44</v>
      </c>
    </row>
    <row r="18" spans="1:11" ht="65" customHeight="1" x14ac:dyDescent="0.2">
      <c r="A18" s="3"/>
      <c r="B18" s="1">
        <v>8</v>
      </c>
      <c r="C18" s="1" t="s">
        <v>0</v>
      </c>
      <c r="D18" s="1">
        <v>3003</v>
      </c>
      <c r="E18" s="1">
        <v>300326</v>
      </c>
      <c r="F18" s="1">
        <v>26</v>
      </c>
      <c r="G18" s="1" t="s">
        <v>8</v>
      </c>
      <c r="H18" s="1">
        <v>45811</v>
      </c>
      <c r="I18" s="1">
        <f t="shared" si="0"/>
        <v>8</v>
      </c>
      <c r="J18" s="12">
        <f>IF(ISNUMBER(INDEX('Elements used'!$A$1:$I$200,MATCH(E18,'Elements used'!$B$1:$B$200,0),9)),INDEX('Elements used'!$A$1:$I$200,MATCH(E18,'Elements used'!$B$1:$B$200,0),9),"")</f>
        <v>5</v>
      </c>
      <c r="K18" s="1">
        <f t="shared" si="1"/>
        <v>3</v>
      </c>
    </row>
    <row r="19" spans="1:11" ht="65" customHeight="1" x14ac:dyDescent="0.2">
      <c r="A19" s="3"/>
      <c r="B19" s="1">
        <v>48</v>
      </c>
      <c r="C19" s="1" t="s">
        <v>9</v>
      </c>
      <c r="D19" s="1">
        <v>3894</v>
      </c>
      <c r="E19" s="1">
        <v>389426</v>
      </c>
      <c r="F19" s="1">
        <v>26</v>
      </c>
      <c r="G19" s="1" t="s">
        <v>8</v>
      </c>
      <c r="H19" s="1">
        <v>45811</v>
      </c>
      <c r="I19" s="1">
        <f t="shared" si="0"/>
        <v>48</v>
      </c>
      <c r="J19" s="12">
        <f>IF(ISNUMBER(INDEX('Elements used'!$A$1:$I$200,MATCH(E19,'Elements used'!$B$1:$B$200,0),9)),INDEX('Elements used'!$A$1:$I$200,MATCH(E19,'Elements used'!$B$1:$B$200,0),9),"")</f>
        <v>22</v>
      </c>
      <c r="K19" s="1">
        <f t="shared" si="1"/>
        <v>26</v>
      </c>
    </row>
    <row r="20" spans="1:11" ht="65" customHeight="1" x14ac:dyDescent="0.2">
      <c r="A20" s="3"/>
      <c r="B20" s="1">
        <v>8</v>
      </c>
      <c r="C20" s="1" t="s">
        <v>10</v>
      </c>
      <c r="D20" s="1">
        <v>65514</v>
      </c>
      <c r="E20" s="1">
        <v>6356172</v>
      </c>
      <c r="F20" s="1">
        <v>30</v>
      </c>
      <c r="G20" s="1" t="s">
        <v>11</v>
      </c>
      <c r="H20" s="1">
        <v>45811</v>
      </c>
      <c r="I20" s="1">
        <f t="shared" si="0"/>
        <v>8</v>
      </c>
      <c r="J20" s="12">
        <f>IF(ISNUMBER(INDEX('Elements used'!$A$1:$I$200,MATCH(E20,'Elements used'!$B$1:$B$200,0),9)),INDEX('Elements used'!$A$1:$I$200,MATCH(E20,'Elements used'!$B$1:$B$200,0),9),"")</f>
        <v>4</v>
      </c>
      <c r="K20" s="1">
        <f t="shared" si="1"/>
        <v>4</v>
      </c>
    </row>
    <row r="21" spans="1:11" ht="65" customHeight="1" x14ac:dyDescent="0.2">
      <c r="A21" s="3"/>
      <c r="B21" s="1">
        <v>8</v>
      </c>
      <c r="C21" s="1" t="s">
        <v>12</v>
      </c>
      <c r="D21" s="1">
        <v>3022</v>
      </c>
      <c r="E21" s="1">
        <v>4211397</v>
      </c>
      <c r="F21" s="1">
        <v>194</v>
      </c>
      <c r="G21" s="1" t="s">
        <v>13</v>
      </c>
      <c r="H21" s="1">
        <v>45811</v>
      </c>
      <c r="I21" s="1">
        <f t="shared" si="0"/>
        <v>8</v>
      </c>
      <c r="J21" s="12" t="str">
        <f>IF(ISNUMBER(INDEX('Elements used'!$A$1:$I$200,MATCH(E21,'Elements used'!$B$1:$B$200,0),9)),INDEX('Elements used'!$A$1:$I$200,MATCH(E21,'Elements used'!$B$1:$B$200,0),9),"")</f>
        <v/>
      </c>
      <c r="K21" s="1" t="str">
        <f t="shared" si="1"/>
        <v/>
      </c>
    </row>
    <row r="22" spans="1:11" ht="65" customHeight="1" x14ac:dyDescent="0.2">
      <c r="A22" s="3"/>
      <c r="B22" s="1">
        <v>8</v>
      </c>
      <c r="C22" s="1" t="s">
        <v>14</v>
      </c>
      <c r="D22" s="1">
        <v>72039</v>
      </c>
      <c r="E22" s="1">
        <v>4620068</v>
      </c>
      <c r="F22" s="1">
        <v>315</v>
      </c>
      <c r="G22" s="1" t="s">
        <v>15</v>
      </c>
      <c r="H22" s="1">
        <v>45811</v>
      </c>
      <c r="I22" s="1">
        <f t="shared" si="0"/>
        <v>8</v>
      </c>
      <c r="J22" s="12">
        <f>IF(ISNUMBER(INDEX('Elements used'!$A$1:$I$200,MATCH(E22,'Elements used'!$B$1:$B$200,0),9)),INDEX('Elements used'!$A$1:$I$200,MATCH(E22,'Elements used'!$B$1:$B$200,0),9),"")</f>
        <v>4</v>
      </c>
      <c r="K22" s="1">
        <f t="shared" si="1"/>
        <v>4</v>
      </c>
    </row>
    <row r="23" spans="1:11" ht="65" customHeight="1" x14ac:dyDescent="0.2">
      <c r="A23" s="3"/>
      <c r="B23" s="1">
        <v>24</v>
      </c>
      <c r="C23" s="1" t="s">
        <v>16</v>
      </c>
      <c r="D23" s="1">
        <v>3069</v>
      </c>
      <c r="E23" s="1">
        <v>306926</v>
      </c>
      <c r="F23" s="1">
        <v>26</v>
      </c>
      <c r="G23" s="1" t="s">
        <v>8</v>
      </c>
      <c r="H23" s="1">
        <v>45811</v>
      </c>
      <c r="I23" s="1">
        <f t="shared" si="0"/>
        <v>24</v>
      </c>
      <c r="J23" s="12">
        <f>IF(ISNUMBER(INDEX('Elements used'!$A$1:$I$200,MATCH(E23,'Elements used'!$B$1:$B$200,0),9)),INDEX('Elements used'!$A$1:$I$200,MATCH(E23,'Elements used'!$B$1:$B$200,0),9),"")</f>
        <v>8</v>
      </c>
      <c r="K23" s="1">
        <f t="shared" si="1"/>
        <v>16</v>
      </c>
    </row>
    <row r="24" spans="1:11" ht="65" customHeight="1" x14ac:dyDescent="0.2">
      <c r="A24" s="3"/>
      <c r="B24" s="1">
        <v>2</v>
      </c>
      <c r="C24" s="1" t="s">
        <v>17</v>
      </c>
      <c r="D24" s="1">
        <v>41250</v>
      </c>
      <c r="E24" s="1">
        <v>4156530</v>
      </c>
      <c r="F24" s="1">
        <v>21</v>
      </c>
      <c r="G24" s="1" t="s">
        <v>1</v>
      </c>
      <c r="H24" s="1">
        <v>45811</v>
      </c>
      <c r="I24" s="1">
        <f t="shared" si="0"/>
        <v>2</v>
      </c>
      <c r="J24" s="12" t="str">
        <f>IF(ISNUMBER(INDEX('Elements used'!$A$1:$I$200,MATCH(E24,'Elements used'!$B$1:$B$200,0),9)),INDEX('Elements used'!$A$1:$I$200,MATCH(E24,'Elements used'!$B$1:$B$200,0),9),"")</f>
        <v/>
      </c>
      <c r="K24" s="1" t="str">
        <f t="shared" si="1"/>
        <v/>
      </c>
    </row>
    <row r="25" spans="1:11" ht="65" customHeight="1" thickBot="1" x14ac:dyDescent="0.25">
      <c r="A25" s="4"/>
      <c r="B25" s="5">
        <v>2</v>
      </c>
      <c r="C25" s="5" t="s">
        <v>18</v>
      </c>
      <c r="D25" s="5">
        <v>71368</v>
      </c>
      <c r="E25" s="5">
        <v>4100758</v>
      </c>
      <c r="F25" s="5">
        <v>23</v>
      </c>
      <c r="G25" s="5" t="s">
        <v>5</v>
      </c>
      <c r="H25" s="5">
        <v>45811</v>
      </c>
      <c r="I25" s="1">
        <f t="shared" si="0"/>
        <v>2</v>
      </c>
      <c r="J25" s="12">
        <f>IF(ISNUMBER(INDEX('Elements used'!$A$1:$I$200,MATCH(E25,'Elements used'!$B$1:$B$200,0),9)),INDEX('Elements used'!$A$1:$I$200,MATCH(E25,'Elements used'!$B$1:$B$200,0),9),"")</f>
        <v>2</v>
      </c>
      <c r="K25" s="1">
        <f t="shared" si="1"/>
        <v>0</v>
      </c>
    </row>
    <row r="26" spans="1:11" ht="50" customHeight="1" x14ac:dyDescent="0.2">
      <c r="B26" s="6">
        <v>4</v>
      </c>
      <c r="C26" s="7" t="s">
        <v>25</v>
      </c>
      <c r="D26" s="7">
        <v>10003943</v>
      </c>
      <c r="E26" s="7">
        <v>6108662</v>
      </c>
      <c r="F26" s="7" t="s">
        <v>26</v>
      </c>
      <c r="G26" s="7" t="s">
        <v>27</v>
      </c>
      <c r="H26" s="1">
        <v>45819</v>
      </c>
      <c r="I26" s="1">
        <f t="shared" si="0"/>
        <v>4</v>
      </c>
      <c r="J26" s="12">
        <f>IF(ISNUMBER(INDEX('Elements used'!$A$1:$I$200,MATCH(E26,'Elements used'!$B$1:$B$200,0),9)),INDEX('Elements used'!$A$1:$I$200,MATCH(E26,'Elements used'!$B$1:$B$200,0),9),"")</f>
        <v>1</v>
      </c>
      <c r="K26" s="1">
        <f t="shared" si="1"/>
        <v>3</v>
      </c>
    </row>
    <row r="27" spans="1:11" ht="50" customHeight="1" x14ac:dyDescent="0.2">
      <c r="B27" s="6">
        <v>8</v>
      </c>
      <c r="C27" s="7" t="s">
        <v>28</v>
      </c>
      <c r="D27" s="7">
        <v>10006143</v>
      </c>
      <c r="E27" s="7">
        <v>614323</v>
      </c>
      <c r="F27" s="7" t="s">
        <v>29</v>
      </c>
      <c r="G27" s="7" t="s">
        <v>30</v>
      </c>
      <c r="H27" s="1">
        <v>45819</v>
      </c>
      <c r="I27" s="1">
        <f t="shared" si="0"/>
        <v>8</v>
      </c>
      <c r="J27" s="12">
        <f>IF(ISNUMBER(INDEX('Elements used'!$A$1:$I$200,MATCH(E27,'Elements used'!$B$1:$B$200,0),9)),INDEX('Elements used'!$A$1:$I$200,MATCH(E27,'Elements used'!$B$1:$B$200,0),9),"")</f>
        <v>6</v>
      </c>
      <c r="K27" s="1">
        <f t="shared" si="1"/>
        <v>2</v>
      </c>
    </row>
    <row r="28" spans="1:11" ht="50" customHeight="1" x14ac:dyDescent="0.2">
      <c r="B28" s="6">
        <v>8</v>
      </c>
      <c r="C28" s="7" t="s">
        <v>31</v>
      </c>
      <c r="D28" s="7">
        <v>10031493</v>
      </c>
      <c r="E28" s="7">
        <v>6206240</v>
      </c>
      <c r="F28" s="7" t="s">
        <v>32</v>
      </c>
      <c r="G28" s="7" t="s">
        <v>33</v>
      </c>
      <c r="H28" s="1">
        <v>45819</v>
      </c>
      <c r="I28" s="1">
        <f t="shared" si="0"/>
        <v>8</v>
      </c>
      <c r="J28" s="12">
        <f>IF(ISNUMBER(INDEX('Elements used'!$A$1:$I$200,MATCH(E28,'Elements used'!$B$1:$B$200,0),9)),INDEX('Elements used'!$A$1:$I$200,MATCH(E28,'Elements used'!$B$1:$B$200,0),9),"")</f>
        <v>8</v>
      </c>
      <c r="K28" s="1">
        <f t="shared" si="1"/>
        <v>0</v>
      </c>
    </row>
    <row r="29" spans="1:11" ht="50" customHeight="1" x14ac:dyDescent="0.2">
      <c r="B29" s="6">
        <v>8</v>
      </c>
      <c r="C29" s="7" t="s">
        <v>34</v>
      </c>
      <c r="D29" s="7">
        <v>10003700</v>
      </c>
      <c r="E29" s="7">
        <v>370021</v>
      </c>
      <c r="F29" s="7" t="s">
        <v>35</v>
      </c>
      <c r="G29" s="7" t="s">
        <v>36</v>
      </c>
      <c r="H29" s="1">
        <v>45819</v>
      </c>
      <c r="I29" s="1">
        <f t="shared" si="0"/>
        <v>8</v>
      </c>
      <c r="J29" s="12">
        <f>IF(ISNUMBER(INDEX('Elements used'!$A$1:$I$200,MATCH(E29,'Elements used'!$B$1:$B$200,0),9)),INDEX('Elements used'!$A$1:$I$200,MATCH(E29,'Elements used'!$B$1:$B$200,0),9),"")</f>
        <v>2</v>
      </c>
      <c r="K29" s="1">
        <f t="shared" si="1"/>
        <v>6</v>
      </c>
    </row>
    <row r="30" spans="1:11" ht="50" customHeight="1" x14ac:dyDescent="0.2">
      <c r="B30" s="6">
        <v>8</v>
      </c>
      <c r="C30" s="7" t="s">
        <v>37</v>
      </c>
      <c r="D30" s="7">
        <v>10003703</v>
      </c>
      <c r="E30" s="7">
        <v>370321</v>
      </c>
      <c r="F30" s="7" t="s">
        <v>35</v>
      </c>
      <c r="G30" s="7" t="s">
        <v>36</v>
      </c>
      <c r="H30" s="1">
        <v>45819</v>
      </c>
      <c r="I30" s="1">
        <f t="shared" si="0"/>
        <v>8</v>
      </c>
      <c r="J30" s="12">
        <f>IF(ISNUMBER(INDEX('Elements used'!$A$1:$I$200,MATCH(E30,'Elements used'!$B$1:$B$200,0),9)),INDEX('Elements used'!$A$1:$I$200,MATCH(E30,'Elements used'!$B$1:$B$200,0),9),"")</f>
        <v>7</v>
      </c>
      <c r="K30" s="1">
        <f t="shared" si="1"/>
        <v>1</v>
      </c>
    </row>
    <row r="31" spans="1:11" ht="50" customHeight="1" x14ac:dyDescent="0.2">
      <c r="B31" s="6">
        <v>8</v>
      </c>
      <c r="C31" s="7" t="s">
        <v>38</v>
      </c>
      <c r="D31" s="7">
        <v>10044865</v>
      </c>
      <c r="E31" s="7">
        <v>6393322</v>
      </c>
      <c r="F31" s="7" t="s">
        <v>39</v>
      </c>
      <c r="G31" s="7" t="s">
        <v>40</v>
      </c>
      <c r="H31" s="1">
        <v>45819</v>
      </c>
      <c r="I31" s="1">
        <f t="shared" si="0"/>
        <v>8</v>
      </c>
      <c r="J31" s="12">
        <f>IF(ISNUMBER(INDEX('Elements used'!$A$1:$I$200,MATCH(E31,'Elements used'!$B$1:$B$200,0),9)),INDEX('Elements used'!$A$1:$I$200,MATCH(E31,'Elements used'!$B$1:$B$200,0),9),"")</f>
        <v>8</v>
      </c>
      <c r="K31" s="1">
        <f t="shared" si="1"/>
        <v>0</v>
      </c>
    </row>
    <row r="32" spans="1:11" ht="50" customHeight="1" x14ac:dyDescent="0.2">
      <c r="B32" s="6">
        <v>16</v>
      </c>
      <c r="C32" s="7" t="s">
        <v>41</v>
      </c>
      <c r="D32" s="7">
        <v>10087079</v>
      </c>
      <c r="E32" s="7">
        <v>4560182</v>
      </c>
      <c r="F32" s="7" t="s">
        <v>39</v>
      </c>
      <c r="G32" s="7" t="s">
        <v>40</v>
      </c>
      <c r="H32" s="1">
        <v>45819</v>
      </c>
      <c r="I32" s="1">
        <f t="shared" si="0"/>
        <v>16</v>
      </c>
      <c r="J32" s="12">
        <f>IF(ISNUMBER(INDEX('Elements used'!$A$1:$I$200,MATCH(E32,'Elements used'!$B$1:$B$200,0),9)),INDEX('Elements used'!$A$1:$I$200,MATCH(E32,'Elements used'!$B$1:$B$200,0),9),"")</f>
        <v>1</v>
      </c>
      <c r="K32" s="1">
        <f t="shared" si="1"/>
        <v>15</v>
      </c>
    </row>
    <row r="33" spans="2:11" ht="50" customHeight="1" x14ac:dyDescent="0.2">
      <c r="B33" s="6">
        <v>8</v>
      </c>
      <c r="C33" s="7" t="s">
        <v>42</v>
      </c>
      <c r="D33" s="7">
        <v>10003460</v>
      </c>
      <c r="E33" s="7">
        <v>346021</v>
      </c>
      <c r="F33" s="7" t="s">
        <v>35</v>
      </c>
      <c r="G33" s="7" t="s">
        <v>36</v>
      </c>
      <c r="H33" s="1">
        <v>45819</v>
      </c>
      <c r="I33" s="1">
        <f t="shared" si="0"/>
        <v>8</v>
      </c>
      <c r="J33" s="12">
        <f>IF(ISNUMBER(INDEX('Elements used'!$A$1:$I$200,MATCH(E33,'Elements used'!$B$1:$B$200,0),9)),INDEX('Elements used'!$A$1:$I$200,MATCH(E33,'Elements used'!$B$1:$B$200,0),9),"")</f>
        <v>8</v>
      </c>
      <c r="K33" s="1">
        <f t="shared" si="1"/>
        <v>0</v>
      </c>
    </row>
    <row r="34" spans="2:11" ht="50" customHeight="1" x14ac:dyDescent="0.2">
      <c r="B34" s="6">
        <v>8</v>
      </c>
      <c r="C34" s="7" t="s">
        <v>43</v>
      </c>
      <c r="D34" s="7">
        <v>10002431</v>
      </c>
      <c r="E34" s="7">
        <v>243121</v>
      </c>
      <c r="F34" s="7" t="s">
        <v>35</v>
      </c>
      <c r="G34" s="7" t="s">
        <v>36</v>
      </c>
      <c r="H34" s="1">
        <v>45819</v>
      </c>
      <c r="I34" s="1">
        <f t="shared" si="0"/>
        <v>8</v>
      </c>
      <c r="J34" s="12">
        <f>IF(ISNUMBER(INDEX('Elements used'!$A$1:$I$200,MATCH(E34,'Elements used'!$B$1:$B$200,0),9)),INDEX('Elements used'!$A$1:$I$200,MATCH(E34,'Elements used'!$B$1:$B$200,0),9),"")</f>
        <v>4</v>
      </c>
      <c r="K34" s="1">
        <f t="shared" si="1"/>
        <v>4</v>
      </c>
    </row>
    <row r="35" spans="2:11" ht="50" customHeight="1" x14ac:dyDescent="0.2">
      <c r="B35" s="6">
        <v>8</v>
      </c>
      <c r="C35" s="7" t="s">
        <v>44</v>
      </c>
      <c r="D35" s="7">
        <v>10003035</v>
      </c>
      <c r="E35" s="7">
        <v>303501</v>
      </c>
      <c r="F35" s="7" t="s">
        <v>26</v>
      </c>
      <c r="G35" s="7" t="s">
        <v>27</v>
      </c>
      <c r="H35" s="1">
        <v>45819</v>
      </c>
      <c r="I35" s="1">
        <f t="shared" si="0"/>
        <v>8</v>
      </c>
      <c r="J35" s="12">
        <f>IF(ISNUMBER(INDEX('Elements used'!$A$1:$I$200,MATCH(E35,'Elements used'!$B$1:$B$200,0),9)),INDEX('Elements used'!$A$1:$I$200,MATCH(E35,'Elements used'!$B$1:$B$200,0),9),"")</f>
        <v>6</v>
      </c>
      <c r="K35" s="1">
        <f t="shared" si="1"/>
        <v>2</v>
      </c>
    </row>
    <row r="36" spans="2:11" ht="50" customHeight="1" x14ac:dyDescent="0.2">
      <c r="B36" s="6">
        <v>16</v>
      </c>
      <c r="C36" s="7" t="s">
        <v>45</v>
      </c>
      <c r="D36" s="7">
        <v>10004162</v>
      </c>
      <c r="E36" s="7">
        <v>416201</v>
      </c>
      <c r="F36" s="7" t="s">
        <v>26</v>
      </c>
      <c r="G36" s="7" t="s">
        <v>27</v>
      </c>
      <c r="H36" s="1">
        <v>45819</v>
      </c>
      <c r="I36" s="1">
        <f t="shared" si="0"/>
        <v>16</v>
      </c>
      <c r="J36" s="12">
        <f>IF(ISNUMBER(INDEX('Elements used'!$A$1:$I$200,MATCH(E36,'Elements used'!$B$1:$B$200,0),9)),INDEX('Elements used'!$A$1:$I$200,MATCH(E36,'Elements used'!$B$1:$B$200,0),9),"")</f>
        <v>12</v>
      </c>
      <c r="K36" s="1">
        <f t="shared" si="1"/>
        <v>4</v>
      </c>
    </row>
    <row r="37" spans="2:11" ht="50" customHeight="1" x14ac:dyDescent="0.2">
      <c r="B37" s="6">
        <v>8</v>
      </c>
      <c r="C37" s="7" t="s">
        <v>46</v>
      </c>
      <c r="D37" s="7">
        <v>10003710</v>
      </c>
      <c r="E37" s="7">
        <v>371024</v>
      </c>
      <c r="F37" s="7" t="s">
        <v>32</v>
      </c>
      <c r="G37" s="7" t="s">
        <v>33</v>
      </c>
      <c r="H37" s="1">
        <v>45819</v>
      </c>
      <c r="I37" s="1">
        <f t="shared" si="0"/>
        <v>8</v>
      </c>
      <c r="J37" s="12">
        <f>IF(ISNUMBER(INDEX('Elements used'!$A$1:$I$200,MATCH(E37,'Elements used'!$B$1:$B$200,0),9)),INDEX('Elements used'!$A$1:$I$200,MATCH(E37,'Elements used'!$B$1:$B$200,0),9),"")</f>
        <v>8</v>
      </c>
      <c r="K37" s="1">
        <f t="shared" si="1"/>
        <v>0</v>
      </c>
    </row>
    <row r="38" spans="2:11" ht="50" customHeight="1" x14ac:dyDescent="0.2">
      <c r="B38" s="6">
        <v>8</v>
      </c>
      <c r="C38" s="7" t="s">
        <v>43</v>
      </c>
      <c r="D38" s="7">
        <v>10002431</v>
      </c>
      <c r="E38" s="7">
        <v>243123</v>
      </c>
      <c r="F38" s="7" t="s">
        <v>29</v>
      </c>
      <c r="G38" s="7" t="s">
        <v>30</v>
      </c>
      <c r="H38" s="1">
        <v>45819</v>
      </c>
      <c r="I38" s="1">
        <f t="shared" si="0"/>
        <v>8</v>
      </c>
      <c r="J38" s="12">
        <f>IF(ISNUMBER(INDEX('Elements used'!$A$1:$I$200,MATCH(E38,'Elements used'!$B$1:$B$200,0),9)),INDEX('Elements used'!$A$1:$I$200,MATCH(E38,'Elements used'!$B$1:$B$200,0),9),"")</f>
        <v>8</v>
      </c>
      <c r="K38" s="1">
        <f t="shared" si="1"/>
        <v>0</v>
      </c>
    </row>
    <row r="39" spans="2:11" ht="50" customHeight="1" x14ac:dyDescent="0.2">
      <c r="B39" s="6">
        <v>4</v>
      </c>
      <c r="C39" s="7" t="s">
        <v>47</v>
      </c>
      <c r="D39" s="7">
        <v>10032530</v>
      </c>
      <c r="E39" s="7">
        <v>4207715</v>
      </c>
      <c r="F39" s="7" t="s">
        <v>35</v>
      </c>
      <c r="G39" s="7" t="s">
        <v>36</v>
      </c>
      <c r="H39" s="1">
        <v>45819</v>
      </c>
      <c r="I39" s="1">
        <f t="shared" si="0"/>
        <v>4</v>
      </c>
      <c r="J39" s="12" t="str">
        <f>IF(ISNUMBER(INDEX('Elements used'!$A$1:$I$200,MATCH(E39,'Elements used'!$B$1:$B$200,0),9)),INDEX('Elements used'!$A$1:$I$200,MATCH(E39,'Elements used'!$B$1:$B$200,0),9),"")</f>
        <v/>
      </c>
      <c r="K39" s="1" t="str">
        <f t="shared" si="1"/>
        <v/>
      </c>
    </row>
    <row r="40" spans="2:11" ht="50" customHeight="1" x14ac:dyDescent="0.2">
      <c r="B40" s="6">
        <v>8</v>
      </c>
      <c r="C40" s="7" t="s">
        <v>48</v>
      </c>
      <c r="D40" s="7">
        <v>10049153</v>
      </c>
      <c r="E40" s="7">
        <v>6313138</v>
      </c>
      <c r="F40" s="7" t="s">
        <v>26</v>
      </c>
      <c r="G40" s="7" t="s">
        <v>27</v>
      </c>
      <c r="H40" s="1">
        <v>45819</v>
      </c>
      <c r="I40" s="1">
        <f t="shared" si="0"/>
        <v>8</v>
      </c>
      <c r="J40" s="12" t="str">
        <f>IF(ISNUMBER(INDEX('Elements used'!$A$1:$I$200,MATCH(E40,'Elements used'!$B$1:$B$200,0),9)),INDEX('Elements used'!$A$1:$I$200,MATCH(E40,'Elements used'!$B$1:$B$200,0),9),"")</f>
        <v/>
      </c>
      <c r="K40" s="1" t="str">
        <f t="shared" si="1"/>
        <v/>
      </c>
    </row>
    <row r="41" spans="2:11" ht="50" customHeight="1" x14ac:dyDescent="0.2">
      <c r="B41" s="6">
        <v>8</v>
      </c>
      <c r="C41" s="7" t="s">
        <v>49</v>
      </c>
      <c r="D41" s="7">
        <v>10030565</v>
      </c>
      <c r="E41" s="7">
        <v>6146306</v>
      </c>
      <c r="F41" s="7" t="s">
        <v>29</v>
      </c>
      <c r="G41" s="7" t="s">
        <v>30</v>
      </c>
      <c r="H41" s="1">
        <v>45819</v>
      </c>
      <c r="I41" s="1">
        <f t="shared" si="0"/>
        <v>8</v>
      </c>
      <c r="J41" s="12">
        <f>IF(ISNUMBER(INDEX('Elements used'!$A$1:$I$200,MATCH(E41,'Elements used'!$B$1:$B$200,0),9)),INDEX('Elements used'!$A$1:$I$200,MATCH(E41,'Elements used'!$B$1:$B$200,0),9),"")</f>
        <v>8</v>
      </c>
      <c r="K41" s="1">
        <f t="shared" si="1"/>
        <v>0</v>
      </c>
    </row>
    <row r="42" spans="2:11" ht="50" customHeight="1" x14ac:dyDescent="0.2">
      <c r="B42" s="6">
        <v>4</v>
      </c>
      <c r="C42" s="7" t="s">
        <v>50</v>
      </c>
      <c r="D42" s="7">
        <v>10011213</v>
      </c>
      <c r="E42" s="7">
        <v>6097413</v>
      </c>
      <c r="F42" s="7" t="s">
        <v>51</v>
      </c>
      <c r="G42" s="7" t="s">
        <v>52</v>
      </c>
      <c r="H42" s="1">
        <v>45819</v>
      </c>
      <c r="I42" s="1">
        <f t="shared" si="0"/>
        <v>4</v>
      </c>
      <c r="J42" s="12">
        <f>IF(ISNUMBER(INDEX('Elements used'!$A$1:$I$200,MATCH(E42,'Elements used'!$B$1:$B$200,0),9)),INDEX('Elements used'!$A$1:$I$200,MATCH(E42,'Elements used'!$B$1:$B$200,0),9),"")</f>
        <v>1</v>
      </c>
      <c r="K42" s="1">
        <f t="shared" si="1"/>
        <v>3</v>
      </c>
    </row>
    <row r="43" spans="2:11" ht="50" customHeight="1" x14ac:dyDescent="0.2">
      <c r="B43" s="6">
        <v>8</v>
      </c>
      <c r="C43" s="7" t="s">
        <v>53</v>
      </c>
      <c r="D43" s="7">
        <v>10002654</v>
      </c>
      <c r="E43" s="7">
        <v>4278359</v>
      </c>
      <c r="F43" s="7" t="s">
        <v>39</v>
      </c>
      <c r="G43" s="7" t="s">
        <v>40</v>
      </c>
      <c r="H43" s="1">
        <v>45819</v>
      </c>
      <c r="I43" s="1">
        <f t="shared" si="0"/>
        <v>8</v>
      </c>
      <c r="J43" s="12" t="str">
        <f>IF(ISNUMBER(INDEX('Elements used'!$A$1:$I$200,MATCH(E43,'Elements used'!$B$1:$B$200,0),9)),INDEX('Elements used'!$A$1:$I$200,MATCH(E43,'Elements used'!$B$1:$B$200,0),9),"")</f>
        <v/>
      </c>
      <c r="K43" s="1" t="str">
        <f t="shared" si="1"/>
        <v/>
      </c>
    </row>
    <row r="44" spans="2:11" ht="50" customHeight="1" x14ac:dyDescent="0.2">
      <c r="B44" s="6">
        <v>4</v>
      </c>
      <c r="C44" s="7" t="s">
        <v>54</v>
      </c>
      <c r="D44" s="7">
        <v>10044375</v>
      </c>
      <c r="E44" s="7">
        <v>4514791</v>
      </c>
      <c r="F44" s="7" t="s">
        <v>26</v>
      </c>
      <c r="G44" s="7" t="s">
        <v>27</v>
      </c>
      <c r="H44" s="1">
        <v>45819</v>
      </c>
      <c r="I44" s="1">
        <f t="shared" si="0"/>
        <v>4</v>
      </c>
      <c r="J44" s="12">
        <f>IF(ISNUMBER(INDEX('Elements used'!$A$1:$I$200,MATCH(E44,'Elements used'!$B$1:$B$200,0),9)),INDEX('Elements used'!$A$1:$I$200,MATCH(E44,'Elements used'!$B$1:$B$200,0),9),"")</f>
        <v>4</v>
      </c>
      <c r="K44" s="1">
        <f t="shared" si="1"/>
        <v>0</v>
      </c>
    </row>
    <row r="45" spans="2:11" ht="50" customHeight="1" x14ac:dyDescent="0.2">
      <c r="B45" s="6">
        <v>2</v>
      </c>
      <c r="C45" s="7" t="s">
        <v>55</v>
      </c>
      <c r="D45" s="7">
        <v>10080326</v>
      </c>
      <c r="E45" s="7">
        <v>6365459</v>
      </c>
      <c r="F45" s="7" t="s">
        <v>35</v>
      </c>
      <c r="G45" s="7" t="s">
        <v>36</v>
      </c>
      <c r="H45" s="1">
        <v>45819</v>
      </c>
      <c r="I45" s="1">
        <f t="shared" si="0"/>
        <v>2</v>
      </c>
      <c r="J45" s="12" t="str">
        <f>IF(ISNUMBER(INDEX('Elements used'!$A$1:$I$200,MATCH(E45,'Elements used'!$B$1:$B$200,0),9)),INDEX('Elements used'!$A$1:$I$200,MATCH(E45,'Elements used'!$B$1:$B$200,0),9),"")</f>
        <v/>
      </c>
      <c r="K45" s="1" t="str">
        <f t="shared" si="1"/>
        <v/>
      </c>
    </row>
    <row r="46" spans="2:11" ht="50" customHeight="1" x14ac:dyDescent="0.2">
      <c r="B46" s="6">
        <v>2</v>
      </c>
      <c r="C46" s="7" t="s">
        <v>55</v>
      </c>
      <c r="D46" s="7">
        <v>10080326</v>
      </c>
      <c r="E46" s="7">
        <v>6365487</v>
      </c>
      <c r="F46" s="7" t="s">
        <v>26</v>
      </c>
      <c r="G46" s="7" t="s">
        <v>27</v>
      </c>
      <c r="H46" s="1">
        <v>45819</v>
      </c>
      <c r="I46" s="1">
        <f t="shared" si="0"/>
        <v>2</v>
      </c>
      <c r="J46" s="12" t="str">
        <f>IF(ISNUMBER(INDEX('Elements used'!$A$1:$I$200,MATCH(E46,'Elements used'!$B$1:$B$200,0),9)),INDEX('Elements used'!$A$1:$I$200,MATCH(E46,'Elements used'!$B$1:$B$200,0),9),"")</f>
        <v/>
      </c>
      <c r="K46" s="1" t="str">
        <f t="shared" si="1"/>
        <v/>
      </c>
    </row>
    <row r="47" spans="2:11" ht="50" customHeight="1" x14ac:dyDescent="0.2">
      <c r="B47" s="6">
        <v>4</v>
      </c>
      <c r="C47" s="7" t="s">
        <v>56</v>
      </c>
      <c r="D47" s="7">
        <v>10003831</v>
      </c>
      <c r="E47" s="7">
        <v>383101</v>
      </c>
      <c r="F47" s="7" t="s">
        <v>26</v>
      </c>
      <c r="G47" s="7" t="s">
        <v>27</v>
      </c>
      <c r="H47" s="1">
        <v>45819</v>
      </c>
      <c r="I47" s="1">
        <f t="shared" si="0"/>
        <v>4</v>
      </c>
      <c r="J47" s="12" t="str">
        <f>IF(ISNUMBER(INDEX('Elements used'!$A$1:$I$200,MATCH(E47,'Elements used'!$B$1:$B$200,0),9)),INDEX('Elements used'!$A$1:$I$200,MATCH(E47,'Elements used'!$B$1:$B$200,0),9),"")</f>
        <v/>
      </c>
      <c r="K47" s="1" t="str">
        <f t="shared" si="1"/>
        <v/>
      </c>
    </row>
    <row r="48" spans="2:11" ht="50" customHeight="1" x14ac:dyDescent="0.2">
      <c r="B48" s="6">
        <v>4</v>
      </c>
      <c r="C48" s="7" t="s">
        <v>57</v>
      </c>
      <c r="D48" s="7">
        <v>10065122</v>
      </c>
      <c r="E48" s="7">
        <v>6327411</v>
      </c>
      <c r="F48" s="7" t="s">
        <v>26</v>
      </c>
      <c r="G48" s="7" t="s">
        <v>27</v>
      </c>
      <c r="H48" s="1">
        <v>45819</v>
      </c>
      <c r="I48" s="1">
        <f t="shared" si="0"/>
        <v>4</v>
      </c>
      <c r="J48" s="12" t="str">
        <f>IF(ISNUMBER(INDEX('Elements used'!$A$1:$I$200,MATCH(E48,'Elements used'!$B$1:$B$200,0),9)),INDEX('Elements used'!$A$1:$I$200,MATCH(E48,'Elements used'!$B$1:$B$200,0),9),"")</f>
        <v/>
      </c>
      <c r="K48" s="1" t="str">
        <f t="shared" si="1"/>
        <v/>
      </c>
    </row>
    <row r="49" spans="2:11" ht="50" customHeight="1" x14ac:dyDescent="0.2">
      <c r="B49" s="6">
        <v>4</v>
      </c>
      <c r="C49" s="7" t="s">
        <v>58</v>
      </c>
      <c r="D49" s="7">
        <v>10035257</v>
      </c>
      <c r="E49" s="7">
        <v>6244698</v>
      </c>
      <c r="F49" s="7" t="s">
        <v>39</v>
      </c>
      <c r="G49" s="7" t="s">
        <v>40</v>
      </c>
      <c r="H49" s="1">
        <v>45819</v>
      </c>
      <c r="I49" s="1">
        <f t="shared" si="0"/>
        <v>4</v>
      </c>
      <c r="J49" s="12">
        <f>IF(ISNUMBER(INDEX('Elements used'!$A$1:$I$200,MATCH(E49,'Elements used'!$B$1:$B$200,0),9)),INDEX('Elements used'!$A$1:$I$200,MATCH(E49,'Elements used'!$B$1:$B$200,0),9),"")</f>
        <v>1</v>
      </c>
      <c r="K49" s="1">
        <f t="shared" si="1"/>
        <v>3</v>
      </c>
    </row>
    <row r="50" spans="2:11" ht="50" customHeight="1" x14ac:dyDescent="0.2">
      <c r="B50" s="6">
        <v>4</v>
      </c>
      <c r="C50" s="7" t="s">
        <v>59</v>
      </c>
      <c r="D50" s="7">
        <v>10032005</v>
      </c>
      <c r="E50" s="7">
        <v>4629921</v>
      </c>
      <c r="F50" s="7" t="s">
        <v>39</v>
      </c>
      <c r="G50" s="7" t="s">
        <v>40</v>
      </c>
      <c r="H50" s="1">
        <v>45819</v>
      </c>
      <c r="I50" s="1">
        <f t="shared" si="0"/>
        <v>4</v>
      </c>
      <c r="J50" s="12" t="str">
        <f>IF(ISNUMBER(INDEX('Elements used'!$A$1:$I$200,MATCH(E50,'Elements used'!$B$1:$B$200,0),9)),INDEX('Elements used'!$A$1:$I$200,MATCH(E50,'Elements used'!$B$1:$B$200,0),9),"")</f>
        <v/>
      </c>
      <c r="K50" s="1" t="str">
        <f t="shared" si="1"/>
        <v/>
      </c>
    </row>
    <row r="51" spans="2:11" ht="50" customHeight="1" x14ac:dyDescent="0.2">
      <c r="B51" s="6">
        <v>2</v>
      </c>
      <c r="C51" s="7" t="s">
        <v>60</v>
      </c>
      <c r="D51" s="7">
        <v>70700051</v>
      </c>
      <c r="E51" s="7">
        <v>6049727</v>
      </c>
      <c r="F51" s="7" t="s">
        <v>32</v>
      </c>
      <c r="G51" s="7" t="s">
        <v>33</v>
      </c>
      <c r="H51" s="1">
        <v>45819</v>
      </c>
      <c r="I51" s="1">
        <f t="shared" si="0"/>
        <v>2</v>
      </c>
      <c r="J51" s="12" t="str">
        <f>IF(ISNUMBER(INDEX('Elements used'!$A$1:$I$200,MATCH(E51,'Elements used'!$B$1:$B$200,0),9)),INDEX('Elements used'!$A$1:$I$200,MATCH(E51,'Elements used'!$B$1:$B$200,0),9),"")</f>
        <v/>
      </c>
      <c r="K51" s="1" t="str">
        <f t="shared" si="1"/>
        <v/>
      </c>
    </row>
    <row r="52" spans="2:11" ht="50" customHeight="1" x14ac:dyDescent="0.2">
      <c r="B52" s="6">
        <v>8</v>
      </c>
      <c r="C52" s="7" t="s">
        <v>61</v>
      </c>
      <c r="D52" s="7">
        <v>10042135</v>
      </c>
      <c r="E52" s="7">
        <v>6380605</v>
      </c>
      <c r="F52" s="7" t="s">
        <v>62</v>
      </c>
      <c r="G52" s="7" t="s">
        <v>63</v>
      </c>
      <c r="H52" s="1">
        <v>45819</v>
      </c>
      <c r="I52" s="1">
        <f t="shared" si="0"/>
        <v>8</v>
      </c>
      <c r="J52" s="12">
        <f>IF(ISNUMBER(INDEX('Elements used'!$A$1:$I$200,MATCH(E52,'Elements used'!$B$1:$B$200,0),9)),INDEX('Elements used'!$A$1:$I$200,MATCH(E52,'Elements used'!$B$1:$B$200,0),9),"")</f>
        <v>7</v>
      </c>
      <c r="K52" s="1">
        <f t="shared" si="1"/>
        <v>1</v>
      </c>
    </row>
    <row r="53" spans="2:11" ht="50" customHeight="1" x14ac:dyDescent="0.2">
      <c r="B53" s="6">
        <v>8</v>
      </c>
      <c r="C53" s="7" t="s">
        <v>64</v>
      </c>
      <c r="D53" s="7">
        <v>10042134</v>
      </c>
      <c r="E53" s="7">
        <v>6344325</v>
      </c>
      <c r="F53" s="7" t="s">
        <v>32</v>
      </c>
      <c r="G53" s="7" t="s">
        <v>33</v>
      </c>
      <c r="H53" s="1">
        <v>45819</v>
      </c>
      <c r="I53" s="1">
        <f t="shared" si="0"/>
        <v>8</v>
      </c>
      <c r="J53" s="12">
        <f>IF(ISNUMBER(INDEX('Elements used'!$A$1:$I$200,MATCH(E53,'Elements used'!$B$1:$B$200,0),9)),INDEX('Elements used'!$A$1:$I$200,MATCH(E53,'Elements used'!$B$1:$B$200,0),9),"")</f>
        <v>6</v>
      </c>
      <c r="K53" s="1">
        <f t="shared" si="1"/>
        <v>2</v>
      </c>
    </row>
    <row r="54" spans="2:11" ht="50" customHeight="1" x14ac:dyDescent="0.2">
      <c r="B54" s="6">
        <v>8</v>
      </c>
      <c r="C54" s="7" t="s">
        <v>65</v>
      </c>
      <c r="D54" s="7">
        <v>10042128</v>
      </c>
      <c r="E54" s="7">
        <v>6261390</v>
      </c>
      <c r="F54" s="7" t="s">
        <v>26</v>
      </c>
      <c r="G54" s="7" t="s">
        <v>27</v>
      </c>
      <c r="H54" s="1">
        <v>45819</v>
      </c>
      <c r="I54" s="1">
        <f t="shared" si="0"/>
        <v>8</v>
      </c>
      <c r="J54" s="12">
        <f>IF(ISNUMBER(INDEX('Elements used'!$A$1:$I$200,MATCH(E54,'Elements used'!$B$1:$B$200,0),9)),INDEX('Elements used'!$A$1:$I$200,MATCH(E54,'Elements used'!$B$1:$B$200,0),9),"")</f>
        <v>2</v>
      </c>
      <c r="K54" s="1">
        <f t="shared" si="1"/>
        <v>6</v>
      </c>
    </row>
    <row r="55" spans="2:11" ht="50" customHeight="1" x14ac:dyDescent="0.2">
      <c r="B55" s="6">
        <v>8</v>
      </c>
      <c r="C55" s="7" t="s">
        <v>66</v>
      </c>
      <c r="D55" s="7">
        <v>10041488</v>
      </c>
      <c r="E55" s="7">
        <v>6271348</v>
      </c>
      <c r="F55" s="7" t="s">
        <v>35</v>
      </c>
      <c r="G55" s="7" t="s">
        <v>36</v>
      </c>
      <c r="H55" s="1">
        <v>45819</v>
      </c>
      <c r="I55" s="1">
        <f t="shared" si="0"/>
        <v>8</v>
      </c>
      <c r="J55" s="12" t="str">
        <f>IF(ISNUMBER(INDEX('Elements used'!$A$1:$I$200,MATCH(E55,'Elements used'!$B$1:$B$200,0),9)),INDEX('Elements used'!$A$1:$I$200,MATCH(E55,'Elements used'!$B$1:$B$200,0),9),"")</f>
        <v/>
      </c>
      <c r="K55" s="1" t="str">
        <f t="shared" si="1"/>
        <v/>
      </c>
    </row>
    <row r="56" spans="2:11" ht="50" customHeight="1" x14ac:dyDescent="0.2">
      <c r="B56" s="6">
        <v>8</v>
      </c>
      <c r="C56" s="7" t="s">
        <v>67</v>
      </c>
      <c r="D56" s="7">
        <v>10042155</v>
      </c>
      <c r="E56" s="7">
        <v>6268924</v>
      </c>
      <c r="F56" s="7" t="s">
        <v>62</v>
      </c>
      <c r="G56" s="7" t="s">
        <v>63</v>
      </c>
      <c r="H56" s="1">
        <v>45819</v>
      </c>
      <c r="I56" s="1">
        <f t="shared" si="0"/>
        <v>8</v>
      </c>
      <c r="J56" s="12">
        <f>IF(ISNUMBER(INDEX('Elements used'!$A$1:$I$200,MATCH(E56,'Elements used'!$B$1:$B$200,0),9)),INDEX('Elements used'!$A$1:$I$200,MATCH(E56,'Elements used'!$B$1:$B$200,0),9),"")</f>
        <v>6</v>
      </c>
      <c r="K56" s="1">
        <f t="shared" si="1"/>
        <v>2</v>
      </c>
    </row>
    <row r="57" spans="2:11" ht="50" customHeight="1" x14ac:dyDescent="0.2">
      <c r="B57" s="6">
        <v>8</v>
      </c>
      <c r="C57" s="7" t="s">
        <v>68</v>
      </c>
      <c r="D57" s="7">
        <v>10042127</v>
      </c>
      <c r="E57" s="7">
        <v>6332580</v>
      </c>
      <c r="F57" s="7" t="s">
        <v>35</v>
      </c>
      <c r="G57" s="7" t="s">
        <v>36</v>
      </c>
      <c r="H57" s="1">
        <v>45819</v>
      </c>
      <c r="I57" s="1">
        <f t="shared" si="0"/>
        <v>8</v>
      </c>
      <c r="J57" s="12">
        <f>IF(ISNUMBER(INDEX('Elements used'!$A$1:$I$200,MATCH(E57,'Elements used'!$B$1:$B$200,0),9)),INDEX('Elements used'!$A$1:$I$200,MATCH(E57,'Elements used'!$B$1:$B$200,0),9),"")</f>
        <v>6</v>
      </c>
      <c r="K57" s="1">
        <f t="shared" si="1"/>
        <v>2</v>
      </c>
    </row>
    <row r="58" spans="2:11" ht="50" customHeight="1" x14ac:dyDescent="0.2">
      <c r="B58" s="6">
        <v>8</v>
      </c>
      <c r="C58" s="7" t="s">
        <v>69</v>
      </c>
      <c r="D58" s="7">
        <v>10059443</v>
      </c>
      <c r="E58" s="7">
        <v>4519010</v>
      </c>
      <c r="F58" s="7" t="s">
        <v>32</v>
      </c>
      <c r="G58" s="7" t="s">
        <v>33</v>
      </c>
      <c r="H58" s="1">
        <v>45819</v>
      </c>
      <c r="I58" s="1">
        <f t="shared" si="0"/>
        <v>8</v>
      </c>
      <c r="J58" s="12">
        <f>IF(ISNUMBER(INDEX('Elements used'!$A$1:$I$200,MATCH(E58,'Elements used'!$B$1:$B$200,0),9)),INDEX('Elements used'!$A$1:$I$200,MATCH(E58,'Elements used'!$B$1:$B$200,0),9),"")</f>
        <v>6</v>
      </c>
      <c r="K58" s="1">
        <f t="shared" si="1"/>
        <v>2</v>
      </c>
    </row>
    <row r="59" spans="2:11" ht="50" customHeight="1" x14ac:dyDescent="0.2">
      <c r="B59" s="6">
        <v>4</v>
      </c>
      <c r="C59" s="7" t="s">
        <v>70</v>
      </c>
      <c r="D59" s="7">
        <v>10003708</v>
      </c>
      <c r="E59" s="7">
        <v>370826</v>
      </c>
      <c r="F59" s="7" t="s">
        <v>39</v>
      </c>
      <c r="G59" s="7" t="s">
        <v>40</v>
      </c>
      <c r="H59" s="1">
        <v>45819</v>
      </c>
      <c r="I59" s="1">
        <f t="shared" si="0"/>
        <v>4</v>
      </c>
      <c r="J59" s="12">
        <f>IF(ISNUMBER(INDEX('Elements used'!$A$1:$I$200,MATCH(E59,'Elements used'!$B$1:$B$200,0),9)),INDEX('Elements used'!$A$1:$I$200,MATCH(E59,'Elements used'!$B$1:$B$200,0),9),"")</f>
        <v>4</v>
      </c>
      <c r="K59" s="1">
        <f t="shared" si="1"/>
        <v>0</v>
      </c>
    </row>
    <row r="60" spans="2:11" ht="50" customHeight="1" x14ac:dyDescent="0.2">
      <c r="B60" s="6">
        <v>4</v>
      </c>
      <c r="C60" s="7" t="s">
        <v>71</v>
      </c>
      <c r="D60" s="7">
        <v>10003737</v>
      </c>
      <c r="E60" s="7">
        <v>6130005</v>
      </c>
      <c r="F60" s="7" t="s">
        <v>35</v>
      </c>
      <c r="G60" s="7" t="s">
        <v>36</v>
      </c>
      <c r="H60" s="1">
        <v>45819</v>
      </c>
      <c r="I60" s="1">
        <f t="shared" si="0"/>
        <v>4</v>
      </c>
      <c r="J60" s="12">
        <f>IF(ISNUMBER(INDEX('Elements used'!$A$1:$I$200,MATCH(E60,'Elements used'!$B$1:$B$200,0),9)),INDEX('Elements used'!$A$1:$I$200,MATCH(E60,'Elements used'!$B$1:$B$200,0),9),"")</f>
        <v>4</v>
      </c>
      <c r="K60" s="1">
        <f t="shared" si="1"/>
        <v>0</v>
      </c>
    </row>
    <row r="61" spans="2:11" ht="50" customHeight="1" x14ac:dyDescent="0.2">
      <c r="B61" s="6">
        <v>8</v>
      </c>
      <c r="C61" s="7" t="s">
        <v>72</v>
      </c>
      <c r="D61" s="7">
        <v>10003707</v>
      </c>
      <c r="E61" s="7">
        <v>370726</v>
      </c>
      <c r="F61" s="7" t="s">
        <v>39</v>
      </c>
      <c r="G61" s="7" t="s">
        <v>40</v>
      </c>
      <c r="H61" s="1">
        <v>45819</v>
      </c>
      <c r="I61" s="1">
        <f t="shared" si="0"/>
        <v>8</v>
      </c>
      <c r="J61" s="12">
        <f>IF(ISNUMBER(INDEX('Elements used'!$A$1:$I$200,MATCH(E61,'Elements used'!$B$1:$B$200,0),9)),INDEX('Elements used'!$A$1:$I$200,MATCH(E61,'Elements used'!$B$1:$B$200,0),9),"")</f>
        <v>8</v>
      </c>
      <c r="K61" s="1">
        <f t="shared" si="1"/>
        <v>0</v>
      </c>
    </row>
    <row r="62" spans="2:11" ht="50" customHeight="1" x14ac:dyDescent="0.2">
      <c r="B62" s="6">
        <v>8</v>
      </c>
      <c r="C62" s="7" t="s">
        <v>73</v>
      </c>
      <c r="D62" s="7">
        <v>10003705</v>
      </c>
      <c r="E62" s="7">
        <v>370526</v>
      </c>
      <c r="F62" s="7" t="s">
        <v>39</v>
      </c>
      <c r="G62" s="7" t="s">
        <v>40</v>
      </c>
      <c r="H62" s="1">
        <v>45819</v>
      </c>
      <c r="I62" s="1">
        <f t="shared" si="0"/>
        <v>8</v>
      </c>
      <c r="J62" s="12">
        <f>IF(ISNUMBER(INDEX('Elements used'!$A$1:$I$200,MATCH(E62,'Elements used'!$B$1:$B$200,0),9)),INDEX('Elements used'!$A$1:$I$200,MATCH(E62,'Elements used'!$B$1:$B$200,0),9),"")</f>
        <v>4</v>
      </c>
      <c r="K62" s="1">
        <f t="shared" si="1"/>
        <v>4</v>
      </c>
    </row>
    <row r="63" spans="2:11" ht="50" customHeight="1" x14ac:dyDescent="0.2">
      <c r="B63" s="6">
        <v>8</v>
      </c>
      <c r="C63" s="7" t="s">
        <v>74</v>
      </c>
      <c r="D63" s="7">
        <v>10003706</v>
      </c>
      <c r="E63" s="7">
        <v>6130002</v>
      </c>
      <c r="F63" s="7" t="s">
        <v>35</v>
      </c>
      <c r="G63" s="7" t="s">
        <v>36</v>
      </c>
      <c r="H63" s="1">
        <v>45819</v>
      </c>
      <c r="I63" s="1">
        <f t="shared" si="0"/>
        <v>8</v>
      </c>
      <c r="J63" s="12">
        <f>IF(ISNUMBER(INDEX('Elements used'!$A$1:$I$200,MATCH(E63,'Elements used'!$B$1:$B$200,0),9)),INDEX('Elements used'!$A$1:$I$200,MATCH(E63,'Elements used'!$B$1:$B$200,0),9),"")</f>
        <v>7</v>
      </c>
      <c r="K63" s="1">
        <f t="shared" si="1"/>
        <v>1</v>
      </c>
    </row>
    <row r="64" spans="2:11" ht="50" customHeight="1" x14ac:dyDescent="0.2">
      <c r="B64" s="6">
        <v>8</v>
      </c>
      <c r="C64" s="7" t="s">
        <v>75</v>
      </c>
      <c r="D64" s="7">
        <v>10032073</v>
      </c>
      <c r="E64" s="7">
        <v>4211639</v>
      </c>
      <c r="F64" s="7" t="s">
        <v>62</v>
      </c>
      <c r="G64" s="7" t="s">
        <v>63</v>
      </c>
      <c r="H64" s="1">
        <v>45819</v>
      </c>
      <c r="I64" s="1">
        <f t="shared" si="0"/>
        <v>8</v>
      </c>
      <c r="J64" s="12">
        <f>IF(ISNUMBER(INDEX('Elements used'!$A$1:$I$200,MATCH(E64,'Elements used'!$B$1:$B$200,0),9)),INDEX('Elements used'!$A$1:$I$200,MATCH(E64,'Elements used'!$B$1:$B$200,0),9),"")</f>
        <v>8</v>
      </c>
      <c r="K64" s="1">
        <f t="shared" si="1"/>
        <v>0</v>
      </c>
    </row>
    <row r="65" spans="2:11" ht="50" customHeight="1" x14ac:dyDescent="0.2">
      <c r="B65" s="6">
        <v>8</v>
      </c>
      <c r="C65" s="7" t="s">
        <v>76</v>
      </c>
      <c r="D65" s="7">
        <v>10004519</v>
      </c>
      <c r="E65" s="7">
        <v>6130007</v>
      </c>
      <c r="F65" s="7" t="s">
        <v>32</v>
      </c>
      <c r="G65" s="7" t="s">
        <v>33</v>
      </c>
      <c r="H65" s="1">
        <v>45819</v>
      </c>
      <c r="I65" s="1">
        <f t="shared" si="0"/>
        <v>8</v>
      </c>
      <c r="J65" s="12">
        <f>IF(ISNUMBER(INDEX('Elements used'!$A$1:$I$200,MATCH(E65,'Elements used'!$B$1:$B$200,0),9)),INDEX('Elements used'!$A$1:$I$200,MATCH(E65,'Elements used'!$B$1:$B$200,0),9),"")</f>
        <v>8</v>
      </c>
      <c r="K65" s="1">
        <f t="shared" si="1"/>
        <v>0</v>
      </c>
    </row>
    <row r="66" spans="2:11" ht="50" customHeight="1" x14ac:dyDescent="0.2">
      <c r="B66" s="6">
        <v>8</v>
      </c>
      <c r="C66" s="7" t="s">
        <v>77</v>
      </c>
      <c r="D66" s="7">
        <v>10032062</v>
      </c>
      <c r="E66" s="7">
        <v>4142865</v>
      </c>
      <c r="F66" s="7" t="s">
        <v>35</v>
      </c>
      <c r="G66" s="7" t="s">
        <v>36</v>
      </c>
      <c r="H66" s="1">
        <v>45819</v>
      </c>
      <c r="I66" s="1">
        <f t="shared" si="0"/>
        <v>8</v>
      </c>
      <c r="J66" s="12">
        <f>IF(ISNUMBER(INDEX('Elements used'!$A$1:$I$200,MATCH(E66,'Elements used'!$B$1:$B$200,0),9)),INDEX('Elements used'!$A$1:$I$200,MATCH(E66,'Elements used'!$B$1:$B$200,0),9),"")</f>
        <v>3</v>
      </c>
      <c r="K66" s="1">
        <f t="shared" si="1"/>
        <v>5</v>
      </c>
    </row>
    <row r="67" spans="2:11" ht="50" customHeight="1" x14ac:dyDescent="0.2">
      <c r="B67" s="6">
        <v>10</v>
      </c>
      <c r="C67" s="7" t="s">
        <v>78</v>
      </c>
      <c r="D67" s="7">
        <v>10066906</v>
      </c>
      <c r="E67" s="7">
        <v>6344752</v>
      </c>
      <c r="F67" s="7" t="s">
        <v>39</v>
      </c>
      <c r="G67" s="7" t="s">
        <v>40</v>
      </c>
      <c r="H67" s="1">
        <v>45819</v>
      </c>
      <c r="I67" s="1">
        <f t="shared" ref="I67:I100" si="2">B67</f>
        <v>10</v>
      </c>
      <c r="J67" s="12">
        <f>IF(ISNUMBER(INDEX('Elements used'!$A$1:$I$200,MATCH(E67,'Elements used'!$B$1:$B$200,0),9)),INDEX('Elements used'!$A$1:$I$200,MATCH(E67,'Elements used'!$B$1:$B$200,0),9),"")</f>
        <v>3</v>
      </c>
      <c r="K67" s="1">
        <f t="shared" ref="K67:K100" si="3">IF(J67="","",I67-J67)</f>
        <v>7</v>
      </c>
    </row>
    <row r="68" spans="2:11" ht="50" customHeight="1" x14ac:dyDescent="0.2">
      <c r="B68" s="6">
        <v>10</v>
      </c>
      <c r="C68" s="7" t="s">
        <v>79</v>
      </c>
      <c r="D68" s="7">
        <v>10003673</v>
      </c>
      <c r="E68" s="7">
        <v>4211807</v>
      </c>
      <c r="F68" s="7" t="s">
        <v>62</v>
      </c>
      <c r="G68" s="7" t="s">
        <v>63</v>
      </c>
      <c r="H68" s="1">
        <v>45819</v>
      </c>
      <c r="I68" s="1">
        <f t="shared" si="2"/>
        <v>10</v>
      </c>
      <c r="J68" s="12">
        <f>IF(ISNUMBER(INDEX('Elements used'!$A$1:$I$200,MATCH(E68,'Elements used'!$B$1:$B$200,0),9)),INDEX('Elements used'!$A$1:$I$200,MATCH(E68,'Elements used'!$B$1:$B$200,0),9),"")</f>
        <v>10</v>
      </c>
      <c r="K68" s="1">
        <f t="shared" si="3"/>
        <v>0</v>
      </c>
    </row>
    <row r="69" spans="2:11" ht="50" customHeight="1" x14ac:dyDescent="0.2">
      <c r="B69" s="6">
        <v>30</v>
      </c>
      <c r="C69" s="7" t="s">
        <v>80</v>
      </c>
      <c r="D69" s="7">
        <v>10061332</v>
      </c>
      <c r="E69" s="7">
        <v>6279875</v>
      </c>
      <c r="F69" s="7" t="s">
        <v>39</v>
      </c>
      <c r="G69" s="7" t="s">
        <v>40</v>
      </c>
      <c r="H69" s="1">
        <v>45819</v>
      </c>
      <c r="I69" s="1">
        <f t="shared" si="2"/>
        <v>30</v>
      </c>
      <c r="J69" s="12">
        <f>IF(ISNUMBER(INDEX('Elements used'!$A$1:$I$200,MATCH(E69,'Elements used'!$B$1:$B$200,0),9)),INDEX('Elements used'!$A$1:$I$200,MATCH(E69,'Elements used'!$B$1:$B$200,0),9),"")</f>
        <v>30</v>
      </c>
      <c r="K69" s="1">
        <f t="shared" si="3"/>
        <v>0</v>
      </c>
    </row>
    <row r="70" spans="2:11" ht="50" customHeight="1" x14ac:dyDescent="0.2">
      <c r="B70" s="6">
        <v>10</v>
      </c>
      <c r="C70" s="7" t="s">
        <v>81</v>
      </c>
      <c r="D70" s="7">
        <v>10042924</v>
      </c>
      <c r="E70" s="7">
        <v>6299413</v>
      </c>
      <c r="F70" s="7" t="s">
        <v>29</v>
      </c>
      <c r="G70" s="7" t="s">
        <v>30</v>
      </c>
      <c r="H70" s="1">
        <v>45819</v>
      </c>
      <c r="I70" s="1">
        <f t="shared" si="2"/>
        <v>10</v>
      </c>
      <c r="J70" s="12">
        <f>IF(ISNUMBER(INDEX('Elements used'!$A$1:$I$200,MATCH(E70,'Elements used'!$B$1:$B$200,0),9)),INDEX('Elements used'!$A$1:$I$200,MATCH(E70,'Elements used'!$B$1:$B$200,0),9),"")</f>
        <v>10</v>
      </c>
      <c r="K70" s="1">
        <f t="shared" si="3"/>
        <v>0</v>
      </c>
    </row>
    <row r="71" spans="2:11" ht="50" customHeight="1" x14ac:dyDescent="0.2">
      <c r="B71" s="6">
        <v>20</v>
      </c>
      <c r="C71" s="7" t="s">
        <v>82</v>
      </c>
      <c r="D71" s="7">
        <v>10006562</v>
      </c>
      <c r="E71" s="7">
        <v>4666579</v>
      </c>
      <c r="F71" s="7" t="s">
        <v>83</v>
      </c>
      <c r="G71" s="7" t="s">
        <v>84</v>
      </c>
      <c r="H71" s="1">
        <v>45819</v>
      </c>
      <c r="I71" s="1">
        <f t="shared" si="2"/>
        <v>20</v>
      </c>
      <c r="J71" s="12">
        <f>IF(ISNUMBER(INDEX('Elements used'!$A$1:$I$200,MATCH(E71,'Elements used'!$B$1:$B$200,0),9)),INDEX('Elements used'!$A$1:$I$200,MATCH(E71,'Elements used'!$B$1:$B$200,0),9),"")</f>
        <v>20</v>
      </c>
      <c r="K71" s="1">
        <f t="shared" si="3"/>
        <v>0</v>
      </c>
    </row>
    <row r="72" spans="2:11" ht="50" customHeight="1" x14ac:dyDescent="0.2">
      <c r="B72" s="6">
        <v>20</v>
      </c>
      <c r="C72" s="7" t="s">
        <v>85</v>
      </c>
      <c r="D72" s="7">
        <v>10043093</v>
      </c>
      <c r="E72" s="7">
        <v>4206482</v>
      </c>
      <c r="F72" s="7" t="s">
        <v>29</v>
      </c>
      <c r="G72" s="7" t="s">
        <v>30</v>
      </c>
      <c r="H72" s="1">
        <v>45819</v>
      </c>
      <c r="I72" s="1">
        <f t="shared" si="2"/>
        <v>20</v>
      </c>
      <c r="J72" s="12">
        <f>IF(ISNUMBER(INDEX('Elements used'!$A$1:$I$200,MATCH(E72,'Elements used'!$B$1:$B$200,0),9)),INDEX('Elements used'!$A$1:$I$200,MATCH(E72,'Elements used'!$B$1:$B$200,0),9),"")</f>
        <v>18</v>
      </c>
      <c r="K72" s="1">
        <f t="shared" si="3"/>
        <v>2</v>
      </c>
    </row>
    <row r="73" spans="2:11" ht="50" customHeight="1" x14ac:dyDescent="0.2">
      <c r="B73" s="6">
        <v>10</v>
      </c>
      <c r="C73" s="7" t="s">
        <v>86</v>
      </c>
      <c r="D73" s="7">
        <v>10039888</v>
      </c>
      <c r="E73" s="7">
        <v>6321305</v>
      </c>
      <c r="F73" s="7" t="s">
        <v>83</v>
      </c>
      <c r="G73" s="7" t="s">
        <v>84</v>
      </c>
      <c r="H73" s="1">
        <v>45819</v>
      </c>
      <c r="I73" s="1">
        <f t="shared" si="2"/>
        <v>10</v>
      </c>
      <c r="J73" s="12">
        <f>IF(ISNUMBER(INDEX('Elements used'!$A$1:$I$200,MATCH(E73,'Elements used'!$B$1:$B$200,0),9)),INDEX('Elements used'!$A$1:$I$200,MATCH(E73,'Elements used'!$B$1:$B$200,0),9),"")</f>
        <v>8</v>
      </c>
      <c r="K73" s="1">
        <f t="shared" si="3"/>
        <v>2</v>
      </c>
    </row>
    <row r="74" spans="2:11" ht="50" customHeight="1" x14ac:dyDescent="0.2">
      <c r="B74" s="6">
        <v>10</v>
      </c>
      <c r="C74" s="7" t="s">
        <v>87</v>
      </c>
      <c r="D74" s="7">
        <v>10004274</v>
      </c>
      <c r="E74" s="7">
        <v>4211483</v>
      </c>
      <c r="F74" s="7" t="s">
        <v>62</v>
      </c>
      <c r="G74" s="7" t="s">
        <v>63</v>
      </c>
      <c r="H74" s="1">
        <v>45819</v>
      </c>
      <c r="I74" s="1">
        <f t="shared" si="2"/>
        <v>10</v>
      </c>
      <c r="J74" s="12" t="str">
        <f>IF(ISNUMBER(INDEX('Elements used'!$A$1:$I$200,MATCH(E74,'Elements used'!$B$1:$B$200,0),9)),INDEX('Elements used'!$A$1:$I$200,MATCH(E74,'Elements used'!$B$1:$B$200,0),9),"")</f>
        <v/>
      </c>
      <c r="K74" s="1" t="str">
        <f t="shared" si="3"/>
        <v/>
      </c>
    </row>
    <row r="75" spans="2:11" ht="50" customHeight="1" x14ac:dyDescent="0.2">
      <c r="B75" s="6">
        <v>10</v>
      </c>
      <c r="C75" s="7" t="s">
        <v>88</v>
      </c>
      <c r="D75" s="7">
        <v>10042136</v>
      </c>
      <c r="E75" s="7">
        <v>6271167</v>
      </c>
      <c r="F75" s="7" t="s">
        <v>32</v>
      </c>
      <c r="G75" s="7" t="s">
        <v>33</v>
      </c>
      <c r="H75" s="1">
        <v>45819</v>
      </c>
      <c r="I75" s="1">
        <f t="shared" si="2"/>
        <v>10</v>
      </c>
      <c r="J75" s="12">
        <f>IF(ISNUMBER(INDEX('Elements used'!$A$1:$I$200,MATCH(E75,'Elements used'!$B$1:$B$200,0),9)),INDEX('Elements used'!$A$1:$I$200,MATCH(E75,'Elements used'!$B$1:$B$200,0),9),"")</f>
        <v>8</v>
      </c>
      <c r="K75" s="1">
        <f t="shared" si="3"/>
        <v>2</v>
      </c>
    </row>
    <row r="76" spans="2:11" ht="50" customHeight="1" x14ac:dyDescent="0.2">
      <c r="B76" s="6">
        <v>10</v>
      </c>
      <c r="C76" s="7" t="s">
        <v>89</v>
      </c>
      <c r="D76" s="7">
        <v>10042798</v>
      </c>
      <c r="E76" s="7">
        <v>6275844</v>
      </c>
      <c r="F76" s="7" t="s">
        <v>62</v>
      </c>
      <c r="G76" s="7" t="s">
        <v>63</v>
      </c>
      <c r="H76" s="1">
        <v>45819</v>
      </c>
      <c r="I76" s="1">
        <f t="shared" si="2"/>
        <v>10</v>
      </c>
      <c r="J76" s="12">
        <f>IF(ISNUMBER(INDEX('Elements used'!$A$1:$I$200,MATCH(E76,'Elements used'!$B$1:$B$200,0),9)),INDEX('Elements used'!$A$1:$I$200,MATCH(E76,'Elements used'!$B$1:$B$200,0),9),"")</f>
        <v>8</v>
      </c>
      <c r="K76" s="1">
        <f t="shared" si="3"/>
        <v>2</v>
      </c>
    </row>
    <row r="77" spans="2:11" ht="50" customHeight="1" x14ac:dyDescent="0.2">
      <c r="B77" s="6">
        <v>10</v>
      </c>
      <c r="C77" s="7" t="s">
        <v>90</v>
      </c>
      <c r="D77" s="7">
        <v>10018651</v>
      </c>
      <c r="E77" s="7">
        <v>6089119</v>
      </c>
      <c r="F77" s="7" t="s">
        <v>39</v>
      </c>
      <c r="G77" s="7" t="s">
        <v>40</v>
      </c>
      <c r="H77" s="1">
        <v>45819</v>
      </c>
      <c r="I77" s="1">
        <f t="shared" si="2"/>
        <v>10</v>
      </c>
      <c r="J77" s="12">
        <f>IF(ISNUMBER(INDEX('Elements used'!$A$1:$I$200,MATCH(E77,'Elements used'!$B$1:$B$200,0),9)),INDEX('Elements used'!$A$1:$I$200,MATCH(E77,'Elements used'!$B$1:$B$200,0),9),"")</f>
        <v>2</v>
      </c>
      <c r="K77" s="1">
        <f t="shared" si="3"/>
        <v>8</v>
      </c>
    </row>
    <row r="78" spans="2:11" ht="50" customHeight="1" x14ac:dyDescent="0.2">
      <c r="B78" s="6">
        <v>10</v>
      </c>
      <c r="C78" s="7" t="s">
        <v>91</v>
      </c>
      <c r="D78" s="7">
        <v>10065304</v>
      </c>
      <c r="E78" s="7">
        <v>6321747</v>
      </c>
      <c r="F78" s="7" t="s">
        <v>62</v>
      </c>
      <c r="G78" s="7" t="s">
        <v>63</v>
      </c>
      <c r="H78" s="1">
        <v>45819</v>
      </c>
      <c r="I78" s="1">
        <f t="shared" si="2"/>
        <v>10</v>
      </c>
      <c r="J78" s="12">
        <f>IF(ISNUMBER(INDEX('Elements used'!$A$1:$I$200,MATCH(E78,'Elements used'!$B$1:$B$200,0),9)),INDEX('Elements used'!$A$1:$I$200,MATCH(E78,'Elements used'!$B$1:$B$200,0),9),"")</f>
        <v>10</v>
      </c>
      <c r="K78" s="1">
        <f t="shared" si="3"/>
        <v>0</v>
      </c>
    </row>
    <row r="79" spans="2:11" ht="50" customHeight="1" x14ac:dyDescent="0.2">
      <c r="B79" s="6">
        <v>4</v>
      </c>
      <c r="C79" s="7" t="s">
        <v>92</v>
      </c>
      <c r="D79" s="7">
        <v>10042137</v>
      </c>
      <c r="E79" s="7">
        <v>6271827</v>
      </c>
      <c r="F79" s="7" t="s">
        <v>35</v>
      </c>
      <c r="G79" s="7" t="s">
        <v>36</v>
      </c>
      <c r="H79" s="1">
        <v>45819</v>
      </c>
      <c r="I79" s="1">
        <f t="shared" si="2"/>
        <v>4</v>
      </c>
      <c r="J79" s="12">
        <f>IF(ISNUMBER(INDEX('Elements used'!$A$1:$I$200,MATCH(E79,'Elements used'!$B$1:$B$200,0),9)),INDEX('Elements used'!$A$1:$I$200,MATCH(E79,'Elements used'!$B$1:$B$200,0),9),"")</f>
        <v>3</v>
      </c>
      <c r="K79" s="1">
        <f t="shared" si="3"/>
        <v>1</v>
      </c>
    </row>
    <row r="80" spans="2:11" ht="50" customHeight="1" x14ac:dyDescent="0.2">
      <c r="B80" s="6">
        <v>8</v>
      </c>
      <c r="C80" s="7" t="s">
        <v>93</v>
      </c>
      <c r="D80" s="7">
        <v>10032523</v>
      </c>
      <c r="E80" s="7">
        <v>4208160</v>
      </c>
      <c r="F80" s="7" t="s">
        <v>26</v>
      </c>
      <c r="G80" s="7" t="s">
        <v>27</v>
      </c>
      <c r="H80" s="1">
        <v>45819</v>
      </c>
      <c r="I80" s="1">
        <f t="shared" si="2"/>
        <v>8</v>
      </c>
      <c r="J80" s="12">
        <f>IF(ISNUMBER(INDEX('Elements used'!$A$1:$I$200,MATCH(E80,'Elements used'!$B$1:$B$200,0),9)),INDEX('Elements used'!$A$1:$I$200,MATCH(E80,'Elements used'!$B$1:$B$200,0),9),"")</f>
        <v>6</v>
      </c>
      <c r="K80" s="1">
        <f t="shared" si="3"/>
        <v>2</v>
      </c>
    </row>
    <row r="81" spans="2:11" ht="50" customHeight="1" x14ac:dyDescent="0.2">
      <c r="B81" s="6">
        <v>4</v>
      </c>
      <c r="C81" s="7" t="s">
        <v>94</v>
      </c>
      <c r="D81" s="7">
        <v>10032526</v>
      </c>
      <c r="E81" s="7">
        <v>4585040</v>
      </c>
      <c r="F81" s="7" t="s">
        <v>26</v>
      </c>
      <c r="G81" s="7" t="s">
        <v>27</v>
      </c>
      <c r="H81" s="1">
        <v>45819</v>
      </c>
      <c r="I81" s="1">
        <f t="shared" si="2"/>
        <v>4</v>
      </c>
      <c r="J81" s="12">
        <f>IF(ISNUMBER(INDEX('Elements used'!$A$1:$I$200,MATCH(E81,'Elements used'!$B$1:$B$200,0),9)),INDEX('Elements used'!$A$1:$I$200,MATCH(E81,'Elements used'!$B$1:$B$200,0),9),"")</f>
        <v>4</v>
      </c>
      <c r="K81" s="1">
        <f t="shared" si="3"/>
        <v>0</v>
      </c>
    </row>
    <row r="82" spans="2:11" ht="50" customHeight="1" x14ac:dyDescent="0.2">
      <c r="B82" s="6">
        <v>8</v>
      </c>
      <c r="C82" s="7" t="s">
        <v>95</v>
      </c>
      <c r="D82" s="7">
        <v>10041239</v>
      </c>
      <c r="E82" s="7">
        <v>4522933</v>
      </c>
      <c r="F82" s="7" t="s">
        <v>39</v>
      </c>
      <c r="G82" s="7" t="s">
        <v>40</v>
      </c>
      <c r="H82" s="1">
        <v>45819</v>
      </c>
      <c r="I82" s="1">
        <f t="shared" si="2"/>
        <v>8</v>
      </c>
      <c r="J82" s="12">
        <f>IF(ISNUMBER(INDEX('Elements used'!$A$1:$I$200,MATCH(E82,'Elements used'!$B$1:$B$200,0),9)),INDEX('Elements used'!$A$1:$I$200,MATCH(E82,'Elements used'!$B$1:$B$200,0),9),"")</f>
        <v>5</v>
      </c>
      <c r="K82" s="1">
        <f t="shared" si="3"/>
        <v>3</v>
      </c>
    </row>
    <row r="83" spans="2:11" ht="50" customHeight="1" x14ac:dyDescent="0.2">
      <c r="B83" s="6">
        <v>4</v>
      </c>
      <c r="C83" s="7" t="s">
        <v>92</v>
      </c>
      <c r="D83" s="7">
        <v>10042137</v>
      </c>
      <c r="E83" s="7">
        <v>6271825</v>
      </c>
      <c r="F83" s="7" t="s">
        <v>39</v>
      </c>
      <c r="G83" s="7" t="s">
        <v>40</v>
      </c>
      <c r="H83" s="1">
        <v>45819</v>
      </c>
      <c r="I83" s="1">
        <f t="shared" si="2"/>
        <v>4</v>
      </c>
      <c r="J83" s="12" t="str">
        <f>IF(ISNUMBER(INDEX('Elements used'!$A$1:$I$200,MATCH(E83,'Elements used'!$B$1:$B$200,0),9)),INDEX('Elements used'!$A$1:$I$200,MATCH(E83,'Elements used'!$B$1:$B$200,0),9),"")</f>
        <v/>
      </c>
      <c r="K83" s="1" t="str">
        <f t="shared" si="3"/>
        <v/>
      </c>
    </row>
    <row r="84" spans="2:11" ht="50" customHeight="1" x14ac:dyDescent="0.2">
      <c r="B84" s="6">
        <v>4</v>
      </c>
      <c r="C84" s="7" t="s">
        <v>96</v>
      </c>
      <c r="D84" s="7">
        <v>10042160</v>
      </c>
      <c r="E84" s="7">
        <v>6276835</v>
      </c>
      <c r="F84" s="7" t="s">
        <v>39</v>
      </c>
      <c r="G84" s="7" t="s">
        <v>40</v>
      </c>
      <c r="H84" s="1">
        <v>45819</v>
      </c>
      <c r="I84" s="1">
        <f t="shared" si="2"/>
        <v>4</v>
      </c>
      <c r="J84" s="12">
        <f>IF(ISNUMBER(INDEX('Elements used'!$A$1:$I$200,MATCH(E84,'Elements used'!$B$1:$B$200,0),9)),INDEX('Elements used'!$A$1:$I$200,MATCH(E84,'Elements used'!$B$1:$B$200,0),9),"")</f>
        <v>4</v>
      </c>
      <c r="K84" s="1">
        <f t="shared" si="3"/>
        <v>0</v>
      </c>
    </row>
    <row r="85" spans="2:11" ht="50" customHeight="1" x14ac:dyDescent="0.2">
      <c r="B85" s="6">
        <v>8</v>
      </c>
      <c r="C85" s="7" t="s">
        <v>97</v>
      </c>
      <c r="D85" s="7">
        <v>10002815</v>
      </c>
      <c r="E85" s="7">
        <v>6028041</v>
      </c>
      <c r="F85" s="7" t="s">
        <v>39</v>
      </c>
      <c r="G85" s="7" t="s">
        <v>40</v>
      </c>
      <c r="H85" s="1">
        <v>45819</v>
      </c>
      <c r="I85" s="1">
        <f t="shared" si="2"/>
        <v>8</v>
      </c>
      <c r="J85" s="12">
        <f>IF(ISNUMBER(INDEX('Elements used'!$A$1:$I$200,MATCH(E85,'Elements used'!$B$1:$B$200,0),9)),INDEX('Elements used'!$A$1:$I$200,MATCH(E85,'Elements used'!$B$1:$B$200,0),9),"")</f>
        <v>6</v>
      </c>
      <c r="K85" s="1">
        <f t="shared" si="3"/>
        <v>2</v>
      </c>
    </row>
    <row r="86" spans="2:11" ht="50" customHeight="1" x14ac:dyDescent="0.2">
      <c r="B86" s="6">
        <v>8</v>
      </c>
      <c r="C86" s="7" t="s">
        <v>98</v>
      </c>
      <c r="D86" s="7">
        <v>10049750</v>
      </c>
      <c r="E86" s="7">
        <v>6330136</v>
      </c>
      <c r="F86" s="7" t="s">
        <v>26</v>
      </c>
      <c r="G86" s="7" t="s">
        <v>27</v>
      </c>
      <c r="H86" s="1">
        <v>45819</v>
      </c>
      <c r="I86" s="1">
        <f t="shared" si="2"/>
        <v>8</v>
      </c>
      <c r="J86" s="12">
        <f>IF(ISNUMBER(INDEX('Elements used'!$A$1:$I$200,MATCH(E86,'Elements used'!$B$1:$B$200,0),9)),INDEX('Elements used'!$A$1:$I$200,MATCH(E86,'Elements used'!$B$1:$B$200,0),9),"")</f>
        <v>6</v>
      </c>
      <c r="K86" s="1">
        <f t="shared" si="3"/>
        <v>2</v>
      </c>
    </row>
    <row r="87" spans="2:11" ht="50" customHeight="1" x14ac:dyDescent="0.2">
      <c r="B87" s="6">
        <v>4</v>
      </c>
      <c r="C87" s="7" t="s">
        <v>99</v>
      </c>
      <c r="D87" s="7">
        <v>10032474</v>
      </c>
      <c r="E87" s="7">
        <v>6052864</v>
      </c>
      <c r="F87" s="7" t="s">
        <v>26</v>
      </c>
      <c r="G87" s="7" t="s">
        <v>27</v>
      </c>
      <c r="H87" s="1">
        <v>45819</v>
      </c>
      <c r="I87" s="1">
        <f t="shared" si="2"/>
        <v>4</v>
      </c>
      <c r="J87" s="12" t="str">
        <f>IF(ISNUMBER(INDEX('Elements used'!$A$1:$I$200,MATCH(E87,'Elements used'!$B$1:$B$200,0),9)),INDEX('Elements used'!$A$1:$I$200,MATCH(E87,'Elements used'!$B$1:$B$200,0),9),"")</f>
        <v/>
      </c>
      <c r="K87" s="1" t="str">
        <f t="shared" si="3"/>
        <v/>
      </c>
    </row>
    <row r="88" spans="2:11" ht="50" customHeight="1" x14ac:dyDescent="0.2">
      <c r="B88" s="6">
        <v>8</v>
      </c>
      <c r="C88" s="7" t="s">
        <v>100</v>
      </c>
      <c r="D88" s="7">
        <v>10064289</v>
      </c>
      <c r="E88" s="7">
        <v>4645730</v>
      </c>
      <c r="F88" s="7" t="s">
        <v>101</v>
      </c>
      <c r="G88" s="7" t="s">
        <v>102</v>
      </c>
      <c r="H88" s="1">
        <v>45819</v>
      </c>
      <c r="I88" s="1">
        <f t="shared" si="2"/>
        <v>8</v>
      </c>
      <c r="J88" s="12">
        <f>IF(ISNUMBER(INDEX('Elements used'!$A$1:$I$200,MATCH(E88,'Elements used'!$B$1:$B$200,0),9)),INDEX('Elements used'!$A$1:$I$200,MATCH(E88,'Elements used'!$B$1:$B$200,0),9),"")</f>
        <v>8</v>
      </c>
      <c r="K88" s="1">
        <f t="shared" si="3"/>
        <v>0</v>
      </c>
    </row>
    <row r="89" spans="2:11" ht="50" customHeight="1" x14ac:dyDescent="0.2">
      <c r="B89" s="6">
        <v>8</v>
      </c>
      <c r="C89" s="7" t="s">
        <v>103</v>
      </c>
      <c r="D89" s="7">
        <v>10060484</v>
      </c>
      <c r="E89" s="7">
        <v>4552349</v>
      </c>
      <c r="F89" s="7" t="s">
        <v>101</v>
      </c>
      <c r="G89" s="7" t="s">
        <v>102</v>
      </c>
      <c r="H89" s="1">
        <v>45819</v>
      </c>
      <c r="I89" s="1">
        <f t="shared" si="2"/>
        <v>8</v>
      </c>
      <c r="J89" s="12">
        <f>IF(ISNUMBER(INDEX('Elements used'!$A$1:$I$200,MATCH(E89,'Elements used'!$B$1:$B$200,0),9)),INDEX('Elements used'!$A$1:$I$200,MATCH(E89,'Elements used'!$B$1:$B$200,0),9),"")</f>
        <v>1</v>
      </c>
      <c r="K89" s="1">
        <f t="shared" si="3"/>
        <v>7</v>
      </c>
    </row>
    <row r="90" spans="2:11" ht="50" customHeight="1" x14ac:dyDescent="0.2">
      <c r="B90" s="6">
        <v>8</v>
      </c>
      <c r="C90" s="7" t="s">
        <v>104</v>
      </c>
      <c r="D90" s="7">
        <v>10032316</v>
      </c>
      <c r="E90" s="7">
        <v>4211651</v>
      </c>
      <c r="F90" s="7" t="s">
        <v>62</v>
      </c>
      <c r="G90" s="7" t="s">
        <v>63</v>
      </c>
      <c r="H90" s="1">
        <v>45819</v>
      </c>
      <c r="I90" s="1">
        <f t="shared" si="2"/>
        <v>8</v>
      </c>
      <c r="J90" s="12">
        <f>IF(ISNUMBER(INDEX('Elements used'!$A$1:$I$200,MATCH(E90,'Elements used'!$B$1:$B$200,0),9)),INDEX('Elements used'!$A$1:$I$200,MATCH(E90,'Elements used'!$B$1:$B$200,0),9),"")</f>
        <v>8</v>
      </c>
      <c r="K90" s="1">
        <f t="shared" si="3"/>
        <v>0</v>
      </c>
    </row>
    <row r="91" spans="2:11" ht="50" customHeight="1" x14ac:dyDescent="0.2">
      <c r="B91" s="6">
        <v>4</v>
      </c>
      <c r="C91" s="7" t="s">
        <v>92</v>
      </c>
      <c r="D91" s="7">
        <v>10042137</v>
      </c>
      <c r="E91" s="7">
        <v>6271828</v>
      </c>
      <c r="F91" s="7" t="s">
        <v>32</v>
      </c>
      <c r="G91" s="7" t="s">
        <v>33</v>
      </c>
      <c r="H91" s="1">
        <v>45819</v>
      </c>
      <c r="I91" s="1">
        <f t="shared" si="2"/>
        <v>4</v>
      </c>
      <c r="J91" s="12">
        <f>IF(ISNUMBER(INDEX('Elements used'!$A$1:$I$200,MATCH(E91,'Elements used'!$B$1:$B$200,0),9)),INDEX('Elements used'!$A$1:$I$200,MATCH(E91,'Elements used'!$B$1:$B$200,0),9),"")</f>
        <v>4</v>
      </c>
      <c r="K91" s="1">
        <f t="shared" si="3"/>
        <v>0</v>
      </c>
    </row>
    <row r="92" spans="2:11" ht="50" customHeight="1" x14ac:dyDescent="0.2">
      <c r="B92" s="6">
        <v>4</v>
      </c>
      <c r="C92" s="7" t="s">
        <v>105</v>
      </c>
      <c r="D92" s="7">
        <v>10041486</v>
      </c>
      <c r="E92" s="7">
        <v>6271153</v>
      </c>
      <c r="F92" s="7" t="s">
        <v>29</v>
      </c>
      <c r="G92" s="7" t="s">
        <v>30</v>
      </c>
      <c r="H92" s="1">
        <v>45819</v>
      </c>
      <c r="I92" s="1">
        <f t="shared" si="2"/>
        <v>4</v>
      </c>
      <c r="J92" s="12">
        <f>IF(ISNUMBER(INDEX('Elements used'!$A$1:$I$200,MATCH(E92,'Elements used'!$B$1:$B$200,0),9)),INDEX('Elements used'!$A$1:$I$200,MATCH(E92,'Elements used'!$B$1:$B$200,0),9),"")</f>
        <v>2</v>
      </c>
      <c r="K92" s="1">
        <f t="shared" si="3"/>
        <v>2</v>
      </c>
    </row>
    <row r="93" spans="2:11" ht="50" customHeight="1" x14ac:dyDescent="0.2">
      <c r="B93" s="6">
        <v>4</v>
      </c>
      <c r="C93" s="7" t="s">
        <v>94</v>
      </c>
      <c r="D93" s="7">
        <v>10032526</v>
      </c>
      <c r="E93" s="7">
        <v>4158923</v>
      </c>
      <c r="F93" s="7" t="s">
        <v>29</v>
      </c>
      <c r="G93" s="7" t="s">
        <v>30</v>
      </c>
      <c r="H93" s="1">
        <v>45819</v>
      </c>
      <c r="I93" s="1">
        <f t="shared" si="2"/>
        <v>4</v>
      </c>
      <c r="J93" s="12">
        <f>IF(ISNUMBER(INDEX('Elements used'!$A$1:$I$200,MATCH(E93,'Elements used'!$B$1:$B$200,0),9)),INDEX('Elements used'!$A$1:$I$200,MATCH(E93,'Elements used'!$B$1:$B$200,0),9),"")</f>
        <v>4</v>
      </c>
      <c r="K93" s="1">
        <f t="shared" si="3"/>
        <v>0</v>
      </c>
    </row>
    <row r="94" spans="2:11" ht="50" customHeight="1" x14ac:dyDescent="0.2">
      <c r="B94" s="6">
        <v>8</v>
      </c>
      <c r="C94" s="7" t="s">
        <v>106</v>
      </c>
      <c r="D94" s="7">
        <v>10065489</v>
      </c>
      <c r="E94" s="7">
        <v>6282158</v>
      </c>
      <c r="F94" s="7" t="s">
        <v>62</v>
      </c>
      <c r="G94" s="7" t="s">
        <v>63</v>
      </c>
      <c r="H94" s="1">
        <v>45819</v>
      </c>
      <c r="I94" s="1">
        <f t="shared" si="2"/>
        <v>8</v>
      </c>
      <c r="J94" s="12">
        <f>IF(ISNUMBER(INDEX('Elements used'!$A$1:$I$200,MATCH(E94,'Elements used'!$B$1:$B$200,0),9)),INDEX('Elements used'!$A$1:$I$200,MATCH(E94,'Elements used'!$B$1:$B$200,0),9),"")</f>
        <v>8</v>
      </c>
      <c r="K94" s="1">
        <f t="shared" si="3"/>
        <v>0</v>
      </c>
    </row>
    <row r="95" spans="2:11" ht="50" customHeight="1" x14ac:dyDescent="0.2">
      <c r="B95" s="6">
        <v>8</v>
      </c>
      <c r="C95" s="7" t="s">
        <v>107</v>
      </c>
      <c r="D95" s="7">
        <v>10044874</v>
      </c>
      <c r="E95" s="7">
        <v>6366229</v>
      </c>
      <c r="F95" s="7" t="s">
        <v>39</v>
      </c>
      <c r="G95" s="7" t="s">
        <v>40</v>
      </c>
      <c r="H95" s="1">
        <v>45819</v>
      </c>
      <c r="I95" s="1">
        <f t="shared" si="2"/>
        <v>8</v>
      </c>
      <c r="J95" s="12">
        <f>IF(ISNUMBER(INDEX('Elements used'!$A$1:$I$200,MATCH(E95,'Elements used'!$B$1:$B$200,0),9)),INDEX('Elements used'!$A$1:$I$200,MATCH(E95,'Elements used'!$B$1:$B$200,0),9),"")</f>
        <v>6</v>
      </c>
      <c r="K95" s="1">
        <f t="shared" si="3"/>
        <v>2</v>
      </c>
    </row>
    <row r="96" spans="2:11" ht="50" customHeight="1" x14ac:dyDescent="0.2">
      <c r="B96" s="6">
        <v>2</v>
      </c>
      <c r="C96" s="7" t="s">
        <v>108</v>
      </c>
      <c r="D96" s="7">
        <v>10039794</v>
      </c>
      <c r="E96" s="7">
        <v>6265643</v>
      </c>
      <c r="F96" s="7" t="s">
        <v>39</v>
      </c>
      <c r="G96" s="7" t="s">
        <v>40</v>
      </c>
      <c r="H96" s="1">
        <v>45819</v>
      </c>
      <c r="I96" s="1">
        <f t="shared" si="2"/>
        <v>2</v>
      </c>
      <c r="J96" s="12">
        <f>IF(ISNUMBER(INDEX('Elements used'!$A$1:$I$200,MATCH(E96,'Elements used'!$B$1:$B$200,0),9)),INDEX('Elements used'!$A$1:$I$200,MATCH(E96,'Elements used'!$B$1:$B$200,0),9),"")</f>
        <v>2</v>
      </c>
      <c r="K96" s="1">
        <f t="shared" si="3"/>
        <v>0</v>
      </c>
    </row>
    <row r="97" spans="2:11" ht="50" customHeight="1" x14ac:dyDescent="0.2">
      <c r="B97" s="6">
        <v>2</v>
      </c>
      <c r="C97" s="7" t="s">
        <v>109</v>
      </c>
      <c r="D97" s="7">
        <v>10064179</v>
      </c>
      <c r="E97" s="7">
        <v>4539880</v>
      </c>
      <c r="F97" s="7" t="s">
        <v>62</v>
      </c>
      <c r="G97" s="7" t="s">
        <v>63</v>
      </c>
      <c r="H97" s="1">
        <v>45819</v>
      </c>
      <c r="I97" s="1">
        <f t="shared" si="2"/>
        <v>2</v>
      </c>
      <c r="J97" s="12">
        <f>IF(ISNUMBER(INDEX('Elements used'!$A$1:$I$200,MATCH(E97,'Elements used'!$B$1:$B$200,0),9)),INDEX('Elements used'!$A$1:$I$200,MATCH(E97,'Elements used'!$B$1:$B$200,0),9),"")</f>
        <v>2</v>
      </c>
      <c r="K97" s="1">
        <f t="shared" si="3"/>
        <v>0</v>
      </c>
    </row>
    <row r="98" spans="2:11" ht="50" customHeight="1" x14ac:dyDescent="0.2">
      <c r="B98" s="6">
        <v>4</v>
      </c>
      <c r="C98" s="7" t="s">
        <v>110</v>
      </c>
      <c r="D98" s="7">
        <v>10015458</v>
      </c>
      <c r="E98" s="7">
        <v>6127205</v>
      </c>
      <c r="F98" s="7" t="s">
        <v>101</v>
      </c>
      <c r="G98" s="7" t="s">
        <v>102</v>
      </c>
      <c r="H98" s="1">
        <v>45819</v>
      </c>
      <c r="I98" s="1">
        <f t="shared" si="2"/>
        <v>4</v>
      </c>
      <c r="J98" s="12">
        <f>IF(ISNUMBER(INDEX('Elements used'!$A$1:$I$200,MATCH(E98,'Elements used'!$B$1:$B$200,0),9)),INDEX('Elements used'!$A$1:$I$200,MATCH(E98,'Elements used'!$B$1:$B$200,0),9),"")</f>
        <v>4</v>
      </c>
      <c r="K98" s="1">
        <f t="shared" si="3"/>
        <v>0</v>
      </c>
    </row>
    <row r="99" spans="2:11" ht="50" customHeight="1" x14ac:dyDescent="0.2">
      <c r="B99" s="6">
        <v>4</v>
      </c>
      <c r="C99" s="7" t="s">
        <v>111</v>
      </c>
      <c r="D99" s="7">
        <v>10071709</v>
      </c>
      <c r="E99" s="7">
        <v>6334490</v>
      </c>
      <c r="F99" s="7" t="s">
        <v>32</v>
      </c>
      <c r="G99" s="7" t="s">
        <v>33</v>
      </c>
      <c r="H99" s="1">
        <v>45819</v>
      </c>
      <c r="I99" s="1">
        <f t="shared" si="2"/>
        <v>4</v>
      </c>
      <c r="J99" s="12">
        <f>IF(ISNUMBER(INDEX('Elements used'!$A$1:$I$200,MATCH(E99,'Elements used'!$B$1:$B$200,0),9)),INDEX('Elements used'!$A$1:$I$200,MATCH(E99,'Elements used'!$B$1:$B$200,0),9),"")</f>
        <v>4</v>
      </c>
      <c r="K99" s="1">
        <f t="shared" si="3"/>
        <v>0</v>
      </c>
    </row>
    <row r="100" spans="2:11" ht="50" customHeight="1" x14ac:dyDescent="0.2">
      <c r="B100" s="6">
        <v>4</v>
      </c>
      <c r="C100" s="7" t="s">
        <v>112</v>
      </c>
      <c r="D100" s="7">
        <v>10003849</v>
      </c>
      <c r="E100" s="7">
        <v>4611884</v>
      </c>
      <c r="F100" s="7" t="s">
        <v>113</v>
      </c>
      <c r="G100" s="7" t="s">
        <v>114</v>
      </c>
      <c r="H100" s="1">
        <v>45819</v>
      </c>
      <c r="I100" s="1">
        <f t="shared" si="2"/>
        <v>4</v>
      </c>
      <c r="J100" s="12" t="str">
        <f>IF(ISNUMBER(INDEX('Elements used'!$A$1:$I$200,MATCH(E100,'Elements used'!$B$1:$B$200,0),9)),INDEX('Elements used'!$A$1:$I$200,MATCH(E100,'Elements used'!$B$1:$B$200,0),9),"")</f>
        <v/>
      </c>
      <c r="K100" s="1" t="str">
        <f t="shared" si="3"/>
        <v/>
      </c>
    </row>
    <row r="101" spans="2:11" ht="50" customHeight="1" x14ac:dyDescent="0.2"/>
    <row r="102" spans="2:11" ht="50" customHeight="1" x14ac:dyDescent="0.2"/>
    <row r="103" spans="2:11" ht="50" customHeight="1" x14ac:dyDescent="0.2"/>
    <row r="104" spans="2:11" ht="50" customHeight="1" x14ac:dyDescent="0.2"/>
    <row r="105" spans="2:11" ht="50" customHeight="1" x14ac:dyDescent="0.2"/>
    <row r="106" spans="2:11" ht="50" customHeight="1" x14ac:dyDescent="0.2"/>
    <row r="107" spans="2:11" ht="50" customHeight="1" x14ac:dyDescent="0.2"/>
    <row r="108" spans="2:11" ht="50" customHeight="1" x14ac:dyDescent="0.2"/>
    <row r="109" spans="2:11" ht="50" customHeight="1" x14ac:dyDescent="0.2"/>
    <row r="110" spans="2:11" ht="50" customHeight="1" x14ac:dyDescent="0.2"/>
    <row r="111" spans="2:11" ht="50" customHeight="1" x14ac:dyDescent="0.2"/>
    <row r="112" spans="2:11" ht="50" customHeight="1" x14ac:dyDescent="0.2"/>
    <row r="113" ht="50" customHeight="1" x14ac:dyDescent="0.2"/>
    <row r="114" ht="50" customHeight="1" x14ac:dyDescent="0.2"/>
    <row r="115" ht="50" customHeight="1" x14ac:dyDescent="0.2"/>
    <row r="116" ht="50" customHeight="1" x14ac:dyDescent="0.2"/>
    <row r="117" ht="50" customHeight="1" x14ac:dyDescent="0.2"/>
    <row r="118" ht="50" customHeight="1" x14ac:dyDescent="0.2"/>
    <row r="119" ht="50" customHeight="1" x14ac:dyDescent="0.2"/>
    <row r="120" ht="50" customHeight="1" x14ac:dyDescent="0.2"/>
    <row r="121" ht="50" customHeight="1" x14ac:dyDescent="0.2"/>
    <row r="122" ht="50" customHeight="1" x14ac:dyDescent="0.2"/>
    <row r="123" ht="50" customHeight="1" x14ac:dyDescent="0.2"/>
    <row r="124" ht="50" customHeight="1" x14ac:dyDescent="0.2"/>
    <row r="125" ht="50" customHeight="1" x14ac:dyDescent="0.2"/>
    <row r="126" ht="50" customHeight="1" x14ac:dyDescent="0.2"/>
    <row r="127" ht="50" customHeight="1" x14ac:dyDescent="0.2"/>
    <row r="128" ht="50" customHeight="1" x14ac:dyDescent="0.2"/>
    <row r="129" ht="50" customHeight="1" x14ac:dyDescent="0.2"/>
    <row r="130" ht="50" customHeight="1" x14ac:dyDescent="0.2"/>
    <row r="131" ht="50" customHeight="1" x14ac:dyDescent="0.2"/>
    <row r="132" ht="50" customHeight="1" x14ac:dyDescent="0.2"/>
    <row r="133" ht="50" customHeight="1" x14ac:dyDescent="0.2"/>
    <row r="134" ht="50" customHeight="1" x14ac:dyDescent="0.2"/>
    <row r="135" ht="50" customHeight="1" x14ac:dyDescent="0.2"/>
    <row r="136" ht="50" customHeight="1" x14ac:dyDescent="0.2"/>
    <row r="137" ht="50" customHeight="1" x14ac:dyDescent="0.2"/>
    <row r="138" ht="50" customHeight="1" x14ac:dyDescent="0.2"/>
    <row r="139" ht="50" customHeight="1" x14ac:dyDescent="0.2"/>
    <row r="140" ht="50" customHeight="1" x14ac:dyDescent="0.2"/>
    <row r="141" ht="50" customHeight="1" x14ac:dyDescent="0.2"/>
    <row r="142" ht="50" customHeight="1" x14ac:dyDescent="0.2"/>
    <row r="143" ht="50" customHeight="1" x14ac:dyDescent="0.2"/>
    <row r="144" ht="50" customHeight="1" x14ac:dyDescent="0.2"/>
    <row r="145" ht="50" customHeight="1" x14ac:dyDescent="0.2"/>
    <row r="146" ht="50" customHeight="1" x14ac:dyDescent="0.2"/>
    <row r="147" ht="50" customHeight="1" x14ac:dyDescent="0.2"/>
    <row r="148" ht="50" customHeight="1" x14ac:dyDescent="0.2"/>
    <row r="149" ht="50" customHeight="1" x14ac:dyDescent="0.2"/>
    <row r="150" ht="50" customHeight="1" x14ac:dyDescent="0.2"/>
    <row r="151" ht="50" customHeight="1" x14ac:dyDescent="0.2"/>
    <row r="152" ht="50" customHeight="1" x14ac:dyDescent="0.2"/>
    <row r="153" ht="50" customHeight="1" x14ac:dyDescent="0.2"/>
    <row r="154" ht="50" customHeight="1" x14ac:dyDescent="0.2"/>
    <row r="155" ht="50" customHeight="1" x14ac:dyDescent="0.2"/>
    <row r="156" ht="50" customHeight="1" x14ac:dyDescent="0.2"/>
    <row r="157" ht="50" customHeight="1" x14ac:dyDescent="0.2"/>
    <row r="158" ht="50" customHeight="1" x14ac:dyDescent="0.2"/>
    <row r="159" ht="50" customHeight="1" x14ac:dyDescent="0.2"/>
    <row r="160" ht="50" customHeight="1" x14ac:dyDescent="0.2"/>
    <row r="161" ht="50" customHeight="1" x14ac:dyDescent="0.2"/>
    <row r="162" ht="50" customHeight="1" x14ac:dyDescent="0.2"/>
    <row r="163" ht="50" customHeight="1" x14ac:dyDescent="0.2"/>
    <row r="164" ht="50" customHeight="1" x14ac:dyDescent="0.2"/>
    <row r="165" ht="50" customHeight="1" x14ac:dyDescent="0.2"/>
    <row r="166" ht="50" customHeight="1" x14ac:dyDescent="0.2"/>
    <row r="167" ht="50" customHeight="1" x14ac:dyDescent="0.2"/>
    <row r="168" ht="50" customHeight="1" x14ac:dyDescent="0.2"/>
    <row r="169" ht="50" customHeight="1" x14ac:dyDescent="0.2"/>
    <row r="170" ht="50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39649-C0CD-584A-AB9C-D77818BFBC89}">
  <dimension ref="A1:L79"/>
  <sheetViews>
    <sheetView workbookViewId="0">
      <selection activeCell="L26" sqref="L26"/>
    </sheetView>
  </sheetViews>
  <sheetFormatPr baseColWidth="10" defaultRowHeight="15" x14ac:dyDescent="0.2"/>
  <sheetData>
    <row r="1" spans="1:11" ht="16" x14ac:dyDescent="0.2">
      <c r="A1" s="10" t="s">
        <v>116</v>
      </c>
      <c r="B1" s="10" t="s">
        <v>117</v>
      </c>
      <c r="C1" s="10" t="s">
        <v>118</v>
      </c>
      <c r="D1" s="10" t="s">
        <v>119</v>
      </c>
      <c r="E1" s="10" t="s">
        <v>120</v>
      </c>
      <c r="F1" s="10" t="s">
        <v>121</v>
      </c>
      <c r="G1" s="10" t="s">
        <v>122</v>
      </c>
      <c r="H1" s="10" t="s">
        <v>123</v>
      </c>
      <c r="I1" s="10" t="s">
        <v>124</v>
      </c>
      <c r="J1" s="10" t="s">
        <v>174</v>
      </c>
      <c r="K1" s="10" t="s">
        <v>175</v>
      </c>
    </row>
    <row r="2" spans="1:11" x14ac:dyDescent="0.2">
      <c r="A2">
        <v>11213</v>
      </c>
      <c r="B2">
        <v>6097413</v>
      </c>
      <c r="C2">
        <v>11213</v>
      </c>
      <c r="D2" t="s">
        <v>125</v>
      </c>
      <c r="E2">
        <v>6</v>
      </c>
      <c r="F2">
        <v>2</v>
      </c>
      <c r="G2" t="s">
        <v>126</v>
      </c>
      <c r="H2" t="s">
        <v>127</v>
      </c>
      <c r="I2">
        <v>1</v>
      </c>
      <c r="J2">
        <f>INDEX('Brick-Sets'!$B$2:$H$100,MATCH(B2,'Brick-Sets'!$E$2:$E$100,0),1)</f>
        <v>4</v>
      </c>
      <c r="K2">
        <f>J2-I2</f>
        <v>3</v>
      </c>
    </row>
    <row r="3" spans="1:11" x14ac:dyDescent="0.2">
      <c r="A3">
        <v>15458</v>
      </c>
      <c r="B3">
        <v>6127205</v>
      </c>
      <c r="C3">
        <v>15458</v>
      </c>
      <c r="D3" t="s">
        <v>128</v>
      </c>
      <c r="E3">
        <v>85</v>
      </c>
      <c r="F3">
        <v>72</v>
      </c>
      <c r="G3" t="s">
        <v>129</v>
      </c>
      <c r="H3" t="s">
        <v>127</v>
      </c>
      <c r="I3">
        <v>4</v>
      </c>
      <c r="J3">
        <f>INDEX('Brick-Sets'!$B$2:$H$100,MATCH(B3,'Brick-Sets'!$E$2:$E$100,0),1)</f>
        <v>4</v>
      </c>
      <c r="K3">
        <f t="shared" ref="K3:K54" si="0">J3-I3</f>
        <v>0</v>
      </c>
    </row>
    <row r="4" spans="1:11" x14ac:dyDescent="0.2">
      <c r="A4">
        <v>18651</v>
      </c>
      <c r="B4">
        <v>6089119</v>
      </c>
      <c r="C4">
        <v>18651</v>
      </c>
      <c r="D4" t="s">
        <v>130</v>
      </c>
      <c r="E4">
        <v>11</v>
      </c>
      <c r="F4">
        <v>0</v>
      </c>
      <c r="G4" t="s">
        <v>40</v>
      </c>
      <c r="H4" t="s">
        <v>127</v>
      </c>
      <c r="I4">
        <v>2</v>
      </c>
      <c r="J4">
        <f>INDEX('Brick-Sets'!$B$2:$H$100,MATCH(B4,'Brick-Sets'!$E$2:$E$100,0),1)</f>
        <v>10</v>
      </c>
      <c r="K4">
        <f t="shared" si="0"/>
        <v>8</v>
      </c>
    </row>
    <row r="5" spans="1:11" x14ac:dyDescent="0.2">
      <c r="A5">
        <v>41250</v>
      </c>
      <c r="B5">
        <v>4100758</v>
      </c>
      <c r="C5">
        <v>41250</v>
      </c>
      <c r="D5" t="s">
        <v>131</v>
      </c>
      <c r="E5">
        <v>7</v>
      </c>
      <c r="F5">
        <v>1</v>
      </c>
      <c r="G5" t="s">
        <v>132</v>
      </c>
      <c r="H5" t="s">
        <v>127</v>
      </c>
      <c r="I5">
        <v>2</v>
      </c>
      <c r="J5">
        <f>INDEX('Brick-Sets'!$B$2:$H$100,MATCH(B5,'Brick-Sets'!$E$2:$E$100,0),1)</f>
        <v>2</v>
      </c>
      <c r="K5">
        <f t="shared" si="0"/>
        <v>0</v>
      </c>
    </row>
    <row r="6" spans="1:11" x14ac:dyDescent="0.2">
      <c r="A6">
        <v>2431</v>
      </c>
      <c r="B6">
        <v>243123</v>
      </c>
      <c r="C6">
        <v>2431</v>
      </c>
      <c r="D6" t="s">
        <v>134</v>
      </c>
      <c r="E6">
        <v>7</v>
      </c>
      <c r="F6">
        <v>1</v>
      </c>
      <c r="G6" t="s">
        <v>132</v>
      </c>
      <c r="H6" t="s">
        <v>127</v>
      </c>
      <c r="I6">
        <v>8</v>
      </c>
      <c r="J6">
        <f>INDEX('Brick-Sets'!$B$2:$H$100,MATCH(B6,'Brick-Sets'!$E$2:$E$100,0),1)</f>
        <v>8</v>
      </c>
      <c r="K6">
        <f t="shared" si="0"/>
        <v>0</v>
      </c>
    </row>
    <row r="7" spans="1:11" x14ac:dyDescent="0.2">
      <c r="A7">
        <v>2431</v>
      </c>
      <c r="B7">
        <v>243121</v>
      </c>
      <c r="C7">
        <v>2431</v>
      </c>
      <c r="D7" t="s">
        <v>134</v>
      </c>
      <c r="E7">
        <v>5</v>
      </c>
      <c r="F7">
        <v>4</v>
      </c>
      <c r="G7" t="s">
        <v>133</v>
      </c>
      <c r="H7" t="s">
        <v>127</v>
      </c>
      <c r="I7">
        <v>4</v>
      </c>
      <c r="J7">
        <f>INDEX('Brick-Sets'!$B$2:$H$100,MATCH(B7,'Brick-Sets'!$E$2:$E$100,0),1)</f>
        <v>8</v>
      </c>
      <c r="K7">
        <f t="shared" si="0"/>
        <v>4</v>
      </c>
    </row>
    <row r="8" spans="1:11" x14ac:dyDescent="0.2">
      <c r="A8">
        <v>2780</v>
      </c>
      <c r="B8">
        <v>6279875</v>
      </c>
      <c r="C8">
        <v>2780</v>
      </c>
      <c r="D8" t="s">
        <v>135</v>
      </c>
      <c r="E8">
        <v>11</v>
      </c>
      <c r="F8">
        <v>0</v>
      </c>
      <c r="G8" t="s">
        <v>40</v>
      </c>
      <c r="H8" t="s">
        <v>127</v>
      </c>
      <c r="I8">
        <v>30</v>
      </c>
      <c r="J8">
        <f>INDEX('Brick-Sets'!$B$2:$H$100,MATCH(B8,'Brick-Sets'!$E$2:$E$100,0),1)</f>
        <v>30</v>
      </c>
      <c r="K8">
        <f t="shared" si="0"/>
        <v>0</v>
      </c>
    </row>
    <row r="9" spans="1:11" x14ac:dyDescent="0.2">
      <c r="A9">
        <v>2815</v>
      </c>
      <c r="B9">
        <v>6028041</v>
      </c>
      <c r="C9">
        <v>2815</v>
      </c>
      <c r="D9" t="s">
        <v>136</v>
      </c>
      <c r="E9">
        <v>11</v>
      </c>
      <c r="F9">
        <v>0</v>
      </c>
      <c r="G9" t="s">
        <v>40</v>
      </c>
      <c r="H9" t="s">
        <v>127</v>
      </c>
      <c r="I9">
        <v>6</v>
      </c>
      <c r="J9">
        <f>INDEX('Brick-Sets'!$B$2:$H$100,MATCH(B9,'Brick-Sets'!$E$2:$E$100,0),1)</f>
        <v>8</v>
      </c>
      <c r="K9">
        <f t="shared" si="0"/>
        <v>2</v>
      </c>
    </row>
    <row r="10" spans="1:11" x14ac:dyDescent="0.2">
      <c r="A10">
        <v>30000</v>
      </c>
      <c r="B10">
        <v>6356172</v>
      </c>
      <c r="C10">
        <v>30000</v>
      </c>
      <c r="D10" t="s">
        <v>137</v>
      </c>
      <c r="E10">
        <v>86</v>
      </c>
      <c r="F10">
        <v>71</v>
      </c>
      <c r="G10" t="s">
        <v>138</v>
      </c>
      <c r="H10" t="s">
        <v>127</v>
      </c>
      <c r="I10">
        <v>4</v>
      </c>
      <c r="J10">
        <f>INDEX('Brick-Sets'!$B$2:$H$100,MATCH(B10,'Brick-Sets'!$E$2:$E$100,0),1)</f>
        <v>8</v>
      </c>
      <c r="K10">
        <f t="shared" si="0"/>
        <v>4</v>
      </c>
    </row>
    <row r="11" spans="1:11" x14ac:dyDescent="0.2">
      <c r="A11">
        <v>3001</v>
      </c>
      <c r="B11">
        <v>300126</v>
      </c>
      <c r="C11">
        <v>3001</v>
      </c>
      <c r="D11" t="s">
        <v>139</v>
      </c>
      <c r="E11">
        <v>11</v>
      </c>
      <c r="F11">
        <v>0</v>
      </c>
      <c r="G11" t="s">
        <v>40</v>
      </c>
      <c r="H11" t="s">
        <v>127</v>
      </c>
      <c r="I11">
        <v>4</v>
      </c>
      <c r="J11">
        <f>INDEX('Brick-Sets'!$B$2:$H$100,MATCH(B11,'Brick-Sets'!$E$2:$E$100,0),1)</f>
        <v>48</v>
      </c>
      <c r="K11">
        <f t="shared" si="0"/>
        <v>44</v>
      </c>
    </row>
    <row r="12" spans="1:11" x14ac:dyDescent="0.2">
      <c r="A12">
        <v>3001</v>
      </c>
      <c r="B12">
        <v>300124</v>
      </c>
      <c r="C12">
        <v>3001</v>
      </c>
      <c r="D12" t="s">
        <v>139</v>
      </c>
      <c r="E12">
        <v>3</v>
      </c>
      <c r="F12">
        <v>14</v>
      </c>
      <c r="G12" t="s">
        <v>140</v>
      </c>
      <c r="H12" t="s">
        <v>127</v>
      </c>
      <c r="I12">
        <v>5</v>
      </c>
      <c r="J12">
        <f>INDEX('Brick-Sets'!$B$2:$H$100,MATCH(B12,'Brick-Sets'!$E$2:$E$100,0),1)</f>
        <v>48</v>
      </c>
      <c r="K12">
        <f t="shared" si="0"/>
        <v>43</v>
      </c>
    </row>
    <row r="13" spans="1:11" x14ac:dyDescent="0.2">
      <c r="A13">
        <v>3001</v>
      </c>
      <c r="B13">
        <v>300101</v>
      </c>
      <c r="C13">
        <v>3001</v>
      </c>
      <c r="D13" t="s">
        <v>139</v>
      </c>
      <c r="E13">
        <v>1</v>
      </c>
      <c r="F13">
        <v>15</v>
      </c>
      <c r="G13" t="s">
        <v>27</v>
      </c>
      <c r="H13" t="s">
        <v>127</v>
      </c>
      <c r="I13">
        <v>21</v>
      </c>
      <c r="J13">
        <f>INDEX('Brick-Sets'!$B$2:$H$100,MATCH(B13,'Brick-Sets'!$E$2:$E$100,0),1)</f>
        <v>48</v>
      </c>
      <c r="K13">
        <f t="shared" si="0"/>
        <v>27</v>
      </c>
    </row>
    <row r="14" spans="1:11" x14ac:dyDescent="0.2">
      <c r="A14">
        <v>3001</v>
      </c>
      <c r="B14">
        <v>300123</v>
      </c>
      <c r="C14">
        <v>3001</v>
      </c>
      <c r="D14" t="s">
        <v>139</v>
      </c>
      <c r="E14">
        <v>7</v>
      </c>
      <c r="F14">
        <v>1</v>
      </c>
      <c r="G14" t="s">
        <v>132</v>
      </c>
      <c r="H14" t="s">
        <v>127</v>
      </c>
      <c r="I14">
        <v>14</v>
      </c>
      <c r="J14">
        <f>INDEX('Brick-Sets'!$B$2:$H$100,MATCH(B14,'Brick-Sets'!$E$2:$E$100,0),1)</f>
        <v>48</v>
      </c>
      <c r="K14">
        <f t="shared" si="0"/>
        <v>34</v>
      </c>
    </row>
    <row r="15" spans="1:11" x14ac:dyDescent="0.2">
      <c r="A15">
        <v>3001</v>
      </c>
      <c r="B15">
        <v>4106356</v>
      </c>
      <c r="C15">
        <v>3001</v>
      </c>
      <c r="D15" t="s">
        <v>139</v>
      </c>
      <c r="E15">
        <v>6</v>
      </c>
      <c r="F15">
        <v>2</v>
      </c>
      <c r="G15" t="s">
        <v>126</v>
      </c>
      <c r="H15" t="s">
        <v>127</v>
      </c>
      <c r="I15">
        <v>6</v>
      </c>
      <c r="J15">
        <f>INDEX('Brick-Sets'!$B$2:$H$100,MATCH(B15,'Brick-Sets'!$E$2:$E$100,0),1)</f>
        <v>48</v>
      </c>
      <c r="K15">
        <f t="shared" si="0"/>
        <v>42</v>
      </c>
    </row>
    <row r="16" spans="1:11" x14ac:dyDescent="0.2">
      <c r="A16">
        <v>3001</v>
      </c>
      <c r="B16">
        <v>300121</v>
      </c>
      <c r="C16">
        <v>3001</v>
      </c>
      <c r="D16" t="s">
        <v>139</v>
      </c>
      <c r="E16">
        <v>5</v>
      </c>
      <c r="F16">
        <v>4</v>
      </c>
      <c r="G16" t="s">
        <v>133</v>
      </c>
      <c r="H16" t="s">
        <v>127</v>
      </c>
      <c r="I16">
        <v>46</v>
      </c>
      <c r="J16">
        <f>INDEX('Brick-Sets'!$B$2:$H$100,MATCH(B16,'Brick-Sets'!$E$2:$E$100,0),1)</f>
        <v>48</v>
      </c>
      <c r="K16">
        <f t="shared" si="0"/>
        <v>2</v>
      </c>
    </row>
    <row r="17" spans="1:11" x14ac:dyDescent="0.2">
      <c r="A17">
        <v>3003</v>
      </c>
      <c r="B17">
        <v>300321</v>
      </c>
      <c r="C17">
        <v>3003</v>
      </c>
      <c r="D17" t="s">
        <v>141</v>
      </c>
      <c r="E17">
        <v>5</v>
      </c>
      <c r="F17">
        <v>4</v>
      </c>
      <c r="G17" t="s">
        <v>133</v>
      </c>
      <c r="H17" t="s">
        <v>127</v>
      </c>
      <c r="I17">
        <v>6</v>
      </c>
      <c r="J17">
        <f>INDEX('Brick-Sets'!$B$2:$H$100,MATCH(B17,'Brick-Sets'!$E$2:$E$100,0),1)</f>
        <v>8</v>
      </c>
      <c r="K17">
        <f t="shared" si="0"/>
        <v>2</v>
      </c>
    </row>
    <row r="18" spans="1:11" x14ac:dyDescent="0.2">
      <c r="A18">
        <v>3003</v>
      </c>
      <c r="B18">
        <v>300323</v>
      </c>
      <c r="C18">
        <v>3003</v>
      </c>
      <c r="D18" t="s">
        <v>141</v>
      </c>
      <c r="E18">
        <v>7</v>
      </c>
      <c r="F18">
        <v>1</v>
      </c>
      <c r="G18" t="s">
        <v>132</v>
      </c>
      <c r="H18" t="s">
        <v>127</v>
      </c>
      <c r="I18">
        <v>2</v>
      </c>
      <c r="J18">
        <f>INDEX('Brick-Sets'!$B$2:$H$100,MATCH(B18,'Brick-Sets'!$E$2:$E$100,0),1)</f>
        <v>8</v>
      </c>
      <c r="K18">
        <f t="shared" si="0"/>
        <v>6</v>
      </c>
    </row>
    <row r="19" spans="1:11" x14ac:dyDescent="0.2">
      <c r="A19">
        <v>3003</v>
      </c>
      <c r="B19">
        <v>300326</v>
      </c>
      <c r="C19">
        <v>3003</v>
      </c>
      <c r="D19" t="s">
        <v>141</v>
      </c>
      <c r="E19">
        <v>11</v>
      </c>
      <c r="F19">
        <v>0</v>
      </c>
      <c r="G19" t="s">
        <v>40</v>
      </c>
      <c r="H19" t="s">
        <v>127</v>
      </c>
      <c r="I19">
        <v>5</v>
      </c>
      <c r="J19">
        <f>INDEX('Brick-Sets'!$B$2:$H$100,MATCH(B19,'Brick-Sets'!$E$2:$E$100,0),1)</f>
        <v>8</v>
      </c>
      <c r="K19">
        <f t="shared" si="0"/>
        <v>3</v>
      </c>
    </row>
    <row r="20" spans="1:11" x14ac:dyDescent="0.2">
      <c r="A20">
        <v>3009</v>
      </c>
      <c r="B20">
        <v>300923</v>
      </c>
      <c r="C20">
        <v>3009</v>
      </c>
      <c r="D20" t="s">
        <v>142</v>
      </c>
      <c r="E20">
        <v>7</v>
      </c>
      <c r="F20">
        <v>1</v>
      </c>
      <c r="G20" t="s">
        <v>132</v>
      </c>
      <c r="H20" t="s">
        <v>127</v>
      </c>
      <c r="I20">
        <v>9</v>
      </c>
      <c r="J20">
        <f>INDEX('Brick-Sets'!$B$2:$H$100,MATCH(B20,'Brick-Sets'!$E$2:$E$100,0),1)</f>
        <v>60</v>
      </c>
      <c r="K20">
        <f t="shared" si="0"/>
        <v>51</v>
      </c>
    </row>
    <row r="21" spans="1:11" x14ac:dyDescent="0.2">
      <c r="A21">
        <v>3009</v>
      </c>
      <c r="B21">
        <v>300921</v>
      </c>
      <c r="C21">
        <v>3009</v>
      </c>
      <c r="D21" t="s">
        <v>142</v>
      </c>
      <c r="E21">
        <v>5</v>
      </c>
      <c r="F21">
        <v>4</v>
      </c>
      <c r="G21" t="s">
        <v>133</v>
      </c>
      <c r="H21" t="s">
        <v>127</v>
      </c>
      <c r="I21">
        <v>38</v>
      </c>
      <c r="J21">
        <f>INDEX('Brick-Sets'!$B$2:$H$100,MATCH(B21,'Brick-Sets'!$E$2:$E$100,0),1)</f>
        <v>60</v>
      </c>
      <c r="K21">
        <f t="shared" si="0"/>
        <v>22</v>
      </c>
    </row>
    <row r="22" spans="1:11" x14ac:dyDescent="0.2">
      <c r="A22">
        <v>3009</v>
      </c>
      <c r="B22">
        <v>300901</v>
      </c>
      <c r="C22">
        <v>3009</v>
      </c>
      <c r="D22" t="s">
        <v>142</v>
      </c>
      <c r="E22">
        <v>1</v>
      </c>
      <c r="F22">
        <v>15</v>
      </c>
      <c r="G22" t="s">
        <v>27</v>
      </c>
      <c r="H22" t="s">
        <v>127</v>
      </c>
      <c r="I22">
        <v>6</v>
      </c>
      <c r="J22">
        <f>INDEX('Brick-Sets'!$B$2:$H$100,MATCH(B22,'Brick-Sets'!$E$2:$E$100,0),1)</f>
        <v>48</v>
      </c>
      <c r="K22">
        <f t="shared" si="0"/>
        <v>42</v>
      </c>
    </row>
    <row r="23" spans="1:11" x14ac:dyDescent="0.2">
      <c r="A23">
        <v>3035</v>
      </c>
      <c r="B23">
        <v>303501</v>
      </c>
      <c r="C23">
        <v>3035</v>
      </c>
      <c r="D23" t="s">
        <v>143</v>
      </c>
      <c r="E23">
        <v>1</v>
      </c>
      <c r="F23">
        <v>15</v>
      </c>
      <c r="G23" t="s">
        <v>27</v>
      </c>
      <c r="H23" t="s">
        <v>127</v>
      </c>
      <c r="I23">
        <v>6</v>
      </c>
      <c r="J23">
        <f>INDEX('Brick-Sets'!$B$2:$H$100,MATCH(B23,'Brick-Sets'!$E$2:$E$100,0),1)</f>
        <v>8</v>
      </c>
      <c r="K23">
        <f t="shared" si="0"/>
        <v>2</v>
      </c>
    </row>
    <row r="24" spans="1:11" x14ac:dyDescent="0.2">
      <c r="A24">
        <v>30565</v>
      </c>
      <c r="B24">
        <v>6146306</v>
      </c>
      <c r="C24">
        <v>30565</v>
      </c>
      <c r="D24" t="s">
        <v>144</v>
      </c>
      <c r="E24">
        <v>7</v>
      </c>
      <c r="F24">
        <v>1</v>
      </c>
      <c r="G24" t="s">
        <v>132</v>
      </c>
      <c r="H24" t="s">
        <v>127</v>
      </c>
      <c r="I24">
        <v>8</v>
      </c>
      <c r="J24">
        <f>INDEX('Brick-Sets'!$B$2:$H$100,MATCH(B24,'Brick-Sets'!$E$2:$E$100,0),1)</f>
        <v>8</v>
      </c>
      <c r="K24">
        <f t="shared" si="0"/>
        <v>0</v>
      </c>
    </row>
    <row r="25" spans="1:11" x14ac:dyDescent="0.2">
      <c r="A25">
        <v>3069</v>
      </c>
      <c r="B25">
        <v>306926</v>
      </c>
      <c r="C25">
        <v>3069</v>
      </c>
      <c r="D25" t="s">
        <v>145</v>
      </c>
      <c r="E25">
        <v>11</v>
      </c>
      <c r="F25">
        <v>0</v>
      </c>
      <c r="G25" t="s">
        <v>40</v>
      </c>
      <c r="H25" t="s">
        <v>127</v>
      </c>
      <c r="I25">
        <v>8</v>
      </c>
      <c r="J25">
        <f>INDEX('Brick-Sets'!$B$2:$H$100,MATCH(B25,'Brick-Sets'!$E$2:$E$100,0),1)</f>
        <v>24</v>
      </c>
      <c r="K25">
        <f t="shared" si="0"/>
        <v>16</v>
      </c>
    </row>
    <row r="26" spans="1:11" x14ac:dyDescent="0.2">
      <c r="A26">
        <v>32009</v>
      </c>
      <c r="B26">
        <v>6271153</v>
      </c>
      <c r="C26">
        <v>32009</v>
      </c>
      <c r="D26" t="s">
        <v>178</v>
      </c>
      <c r="E26">
        <v>7</v>
      </c>
      <c r="F26">
        <v>1</v>
      </c>
      <c r="G26" t="s">
        <v>132</v>
      </c>
      <c r="H26" t="s">
        <v>127</v>
      </c>
      <c r="I26">
        <v>2</v>
      </c>
      <c r="J26">
        <f>INDEX('Brick-Sets'!$B$2:$H$100,MATCH(B26,'Brick-Sets'!$E$2:$E$100,0),1)</f>
        <v>4</v>
      </c>
      <c r="K26">
        <f t="shared" si="0"/>
        <v>2</v>
      </c>
    </row>
    <row r="27" spans="1:11" x14ac:dyDescent="0.2">
      <c r="A27">
        <v>32013</v>
      </c>
      <c r="B27">
        <v>6332580</v>
      </c>
      <c r="C27">
        <v>32013</v>
      </c>
      <c r="D27" t="s">
        <v>179</v>
      </c>
      <c r="E27">
        <v>5</v>
      </c>
      <c r="F27">
        <v>4</v>
      </c>
      <c r="G27" t="s">
        <v>133</v>
      </c>
      <c r="H27" t="s">
        <v>127</v>
      </c>
      <c r="I27">
        <v>6</v>
      </c>
      <c r="J27">
        <f>INDEX('Brick-Sets'!$B$2:$H$100,MATCH(B27,'Brick-Sets'!$E$2:$E$100,0),1)</f>
        <v>8</v>
      </c>
      <c r="K27">
        <f t="shared" si="0"/>
        <v>2</v>
      </c>
    </row>
    <row r="28" spans="1:11" x14ac:dyDescent="0.2">
      <c r="A28">
        <v>32014</v>
      </c>
      <c r="B28">
        <v>6268924</v>
      </c>
      <c r="C28">
        <v>32014</v>
      </c>
      <c r="D28" t="s">
        <v>146</v>
      </c>
      <c r="E28">
        <v>86</v>
      </c>
      <c r="F28">
        <v>71</v>
      </c>
      <c r="G28" t="s">
        <v>138</v>
      </c>
      <c r="H28" t="s">
        <v>127</v>
      </c>
      <c r="I28">
        <v>6</v>
      </c>
      <c r="J28">
        <f>INDEX('Brick-Sets'!$B$2:$H$100,MATCH(B28,'Brick-Sets'!$E$2:$E$100,0),1)</f>
        <v>8</v>
      </c>
      <c r="K28">
        <f t="shared" si="0"/>
        <v>2</v>
      </c>
    </row>
    <row r="29" spans="1:11" x14ac:dyDescent="0.2">
      <c r="A29">
        <v>32016</v>
      </c>
      <c r="B29">
        <v>6261390</v>
      </c>
      <c r="C29">
        <v>32016</v>
      </c>
      <c r="D29" t="s">
        <v>147</v>
      </c>
      <c r="E29">
        <v>1</v>
      </c>
      <c r="F29">
        <v>15</v>
      </c>
      <c r="G29" t="s">
        <v>27</v>
      </c>
      <c r="H29" t="s">
        <v>127</v>
      </c>
      <c r="I29">
        <v>2</v>
      </c>
      <c r="J29">
        <f>INDEX('Brick-Sets'!$B$2:$H$100,MATCH(B29,'Brick-Sets'!$E$2:$E$100,0),1)</f>
        <v>8</v>
      </c>
      <c r="K29">
        <f t="shared" si="0"/>
        <v>6</v>
      </c>
    </row>
    <row r="30" spans="1:11" x14ac:dyDescent="0.2">
      <c r="A30">
        <v>32034</v>
      </c>
      <c r="B30">
        <v>6344325</v>
      </c>
      <c r="C30">
        <v>32034</v>
      </c>
      <c r="D30" t="s">
        <v>180</v>
      </c>
      <c r="E30">
        <v>3</v>
      </c>
      <c r="F30">
        <v>14</v>
      </c>
      <c r="G30" t="s">
        <v>140</v>
      </c>
      <c r="H30" t="s">
        <v>127</v>
      </c>
      <c r="I30">
        <v>6</v>
      </c>
      <c r="J30">
        <f>INDEX('Brick-Sets'!$B$2:$H$100,MATCH(B30,'Brick-Sets'!$E$2:$E$100,0),1)</f>
        <v>8</v>
      </c>
      <c r="K30">
        <f t="shared" si="0"/>
        <v>2</v>
      </c>
    </row>
    <row r="31" spans="1:11" x14ac:dyDescent="0.2">
      <c r="A31">
        <v>32039</v>
      </c>
      <c r="B31">
        <v>6380605</v>
      </c>
      <c r="C31">
        <v>32039</v>
      </c>
      <c r="D31" t="s">
        <v>181</v>
      </c>
      <c r="E31">
        <v>86</v>
      </c>
      <c r="F31">
        <v>71</v>
      </c>
      <c r="G31" t="s">
        <v>138</v>
      </c>
      <c r="H31" t="s">
        <v>127</v>
      </c>
      <c r="I31">
        <v>7</v>
      </c>
      <c r="J31">
        <f>INDEX('Brick-Sets'!$B$2:$H$100,MATCH(B31,'Brick-Sets'!$E$2:$E$100,0),1)</f>
        <v>8</v>
      </c>
      <c r="K31">
        <f t="shared" si="0"/>
        <v>1</v>
      </c>
    </row>
    <row r="32" spans="1:11" x14ac:dyDescent="0.2">
      <c r="A32">
        <v>32054</v>
      </c>
      <c r="B32">
        <v>6321747</v>
      </c>
      <c r="C32">
        <v>32054</v>
      </c>
      <c r="D32" t="s">
        <v>182</v>
      </c>
      <c r="E32">
        <v>86</v>
      </c>
      <c r="F32">
        <v>71</v>
      </c>
      <c r="G32" t="s">
        <v>138</v>
      </c>
      <c r="H32" t="s">
        <v>127</v>
      </c>
      <c r="I32">
        <v>10</v>
      </c>
      <c r="J32">
        <f>INDEX('Brick-Sets'!$B$2:$H$100,MATCH(B32,'Brick-Sets'!$E$2:$E$100,0),1)</f>
        <v>10</v>
      </c>
      <c r="K32">
        <f t="shared" si="0"/>
        <v>0</v>
      </c>
    </row>
    <row r="33" spans="1:12" x14ac:dyDescent="0.2">
      <c r="A33">
        <v>32062</v>
      </c>
      <c r="B33">
        <v>4142865</v>
      </c>
      <c r="C33">
        <v>32062</v>
      </c>
      <c r="D33" t="s">
        <v>148</v>
      </c>
      <c r="E33">
        <v>5</v>
      </c>
      <c r="F33">
        <v>4</v>
      </c>
      <c r="G33" t="s">
        <v>133</v>
      </c>
      <c r="H33" t="s">
        <v>127</v>
      </c>
      <c r="I33">
        <v>3</v>
      </c>
      <c r="J33">
        <f>INDEX('Brick-Sets'!$B$2:$H$100,MATCH(B33,'Brick-Sets'!$E$2:$E$100,0),1)</f>
        <v>8</v>
      </c>
      <c r="K33">
        <f t="shared" si="0"/>
        <v>5</v>
      </c>
    </row>
    <row r="34" spans="1:12" x14ac:dyDescent="0.2">
      <c r="A34" t="s">
        <v>149</v>
      </c>
      <c r="B34">
        <v>6206240</v>
      </c>
      <c r="C34" t="s">
        <v>149</v>
      </c>
      <c r="D34" t="s">
        <v>150</v>
      </c>
      <c r="E34">
        <v>3</v>
      </c>
      <c r="F34">
        <v>14</v>
      </c>
      <c r="G34" t="s">
        <v>140</v>
      </c>
      <c r="H34" t="s">
        <v>127</v>
      </c>
      <c r="I34">
        <v>8</v>
      </c>
      <c r="J34">
        <f>INDEX('Brick-Sets'!$B$2:$H$100,MATCH(B34,'Brick-Sets'!$E$2:$E$100,0),1)</f>
        <v>8</v>
      </c>
      <c r="K34">
        <f t="shared" si="0"/>
        <v>0</v>
      </c>
      <c r="L34" t="s">
        <v>176</v>
      </c>
    </row>
    <row r="35" spans="1:12" x14ac:dyDescent="0.2">
      <c r="A35">
        <v>32073</v>
      </c>
      <c r="B35">
        <v>4211639</v>
      </c>
      <c r="C35">
        <v>32073</v>
      </c>
      <c r="D35" t="s">
        <v>183</v>
      </c>
      <c r="E35">
        <v>86</v>
      </c>
      <c r="F35">
        <v>71</v>
      </c>
      <c r="G35" t="s">
        <v>138</v>
      </c>
      <c r="H35" t="s">
        <v>127</v>
      </c>
      <c r="I35">
        <v>8</v>
      </c>
      <c r="J35">
        <f>INDEX('Brick-Sets'!$B$2:$H$100,MATCH(B35,'Brick-Sets'!$E$2:$E$100,0),1)</f>
        <v>8</v>
      </c>
      <c r="K35">
        <f t="shared" si="0"/>
        <v>0</v>
      </c>
    </row>
    <row r="36" spans="1:12" x14ac:dyDescent="0.2">
      <c r="A36" t="s">
        <v>184</v>
      </c>
      <c r="B36">
        <v>6271167</v>
      </c>
      <c r="C36" t="s">
        <v>184</v>
      </c>
      <c r="D36" t="s">
        <v>185</v>
      </c>
      <c r="E36">
        <v>3</v>
      </c>
      <c r="F36">
        <v>14</v>
      </c>
      <c r="G36" t="s">
        <v>140</v>
      </c>
      <c r="H36" t="s">
        <v>127</v>
      </c>
      <c r="I36">
        <v>8</v>
      </c>
      <c r="J36">
        <f>INDEX('Brick-Sets'!$B$2:$H$100,MATCH(B36,'Brick-Sets'!$E$2:$E$100,0),1)</f>
        <v>10</v>
      </c>
      <c r="K36">
        <f t="shared" si="0"/>
        <v>2</v>
      </c>
    </row>
    <row r="37" spans="1:12" x14ac:dyDescent="0.2">
      <c r="A37">
        <v>32140</v>
      </c>
      <c r="B37">
        <v>6271827</v>
      </c>
      <c r="C37">
        <v>32140</v>
      </c>
      <c r="D37" t="s">
        <v>186</v>
      </c>
      <c r="E37">
        <v>5</v>
      </c>
      <c r="F37">
        <v>4</v>
      </c>
      <c r="G37" t="s">
        <v>133</v>
      </c>
      <c r="H37" t="s">
        <v>127</v>
      </c>
      <c r="I37">
        <v>3</v>
      </c>
      <c r="J37">
        <f>INDEX('Brick-Sets'!$B$2:$H$100,MATCH(B37,'Brick-Sets'!$E$2:$E$100,0),1)</f>
        <v>4</v>
      </c>
      <c r="K37">
        <f t="shared" si="0"/>
        <v>1</v>
      </c>
    </row>
    <row r="38" spans="1:12" x14ac:dyDescent="0.2">
      <c r="A38">
        <v>32140</v>
      </c>
      <c r="B38">
        <v>6271828</v>
      </c>
      <c r="C38">
        <v>32140</v>
      </c>
      <c r="D38" t="s">
        <v>186</v>
      </c>
      <c r="E38">
        <v>3</v>
      </c>
      <c r="F38">
        <v>14</v>
      </c>
      <c r="G38" t="s">
        <v>140</v>
      </c>
      <c r="H38" t="s">
        <v>127</v>
      </c>
      <c r="I38">
        <v>4</v>
      </c>
      <c r="J38">
        <f>INDEX('Brick-Sets'!$B$2:$H$100,MATCH(B38,'Brick-Sets'!$E$2:$E$100,0),1)</f>
        <v>4</v>
      </c>
      <c r="K38">
        <f t="shared" si="0"/>
        <v>0</v>
      </c>
    </row>
    <row r="39" spans="1:12" x14ac:dyDescent="0.2">
      <c r="A39">
        <v>32271</v>
      </c>
      <c r="B39">
        <v>6276835</v>
      </c>
      <c r="C39">
        <v>32271</v>
      </c>
      <c r="D39" t="s">
        <v>187</v>
      </c>
      <c r="E39">
        <v>11</v>
      </c>
      <c r="F39">
        <v>0</v>
      </c>
      <c r="G39" t="s">
        <v>40</v>
      </c>
      <c r="H39" t="s">
        <v>127</v>
      </c>
      <c r="I39">
        <v>4</v>
      </c>
      <c r="J39">
        <f>INDEX('Brick-Sets'!$B$2:$H$100,MATCH(B39,'Brick-Sets'!$E$2:$E$100,0),1)</f>
        <v>4</v>
      </c>
      <c r="K39">
        <f t="shared" si="0"/>
        <v>0</v>
      </c>
    </row>
    <row r="40" spans="1:12" x14ac:dyDescent="0.2">
      <c r="A40">
        <v>32293</v>
      </c>
      <c r="B40">
        <v>6244698</v>
      </c>
      <c r="C40">
        <v>32293</v>
      </c>
      <c r="D40" t="s">
        <v>188</v>
      </c>
      <c r="E40">
        <v>11</v>
      </c>
      <c r="F40">
        <v>0</v>
      </c>
      <c r="G40" t="s">
        <v>40</v>
      </c>
      <c r="H40" t="s">
        <v>127</v>
      </c>
      <c r="I40">
        <v>1</v>
      </c>
      <c r="J40">
        <f>INDEX('Brick-Sets'!$B$2:$H$100,MATCH(B40,'Brick-Sets'!$E$2:$E$100,0),1)</f>
        <v>4</v>
      </c>
      <c r="K40">
        <f t="shared" si="0"/>
        <v>3</v>
      </c>
    </row>
    <row r="41" spans="1:12" x14ac:dyDescent="0.2">
      <c r="A41">
        <v>32316</v>
      </c>
      <c r="B41">
        <v>4211651</v>
      </c>
      <c r="C41">
        <v>32316</v>
      </c>
      <c r="D41" t="s">
        <v>151</v>
      </c>
      <c r="E41">
        <v>86</v>
      </c>
      <c r="F41">
        <v>71</v>
      </c>
      <c r="G41" t="s">
        <v>138</v>
      </c>
      <c r="H41" t="s">
        <v>127</v>
      </c>
      <c r="I41">
        <v>8</v>
      </c>
      <c r="J41">
        <f>INDEX('Brick-Sets'!$B$2:$H$100,MATCH(B41,'Brick-Sets'!$E$2:$E$100,0),1)</f>
        <v>8</v>
      </c>
      <c r="K41">
        <f t="shared" si="0"/>
        <v>0</v>
      </c>
    </row>
    <row r="42" spans="1:12" x14ac:dyDescent="0.2">
      <c r="A42">
        <v>32523</v>
      </c>
      <c r="B42">
        <v>4208160</v>
      </c>
      <c r="C42">
        <v>32523</v>
      </c>
      <c r="D42" t="s">
        <v>189</v>
      </c>
      <c r="E42">
        <v>1</v>
      </c>
      <c r="F42">
        <v>15</v>
      </c>
      <c r="G42" t="s">
        <v>27</v>
      </c>
      <c r="H42" t="s">
        <v>127</v>
      </c>
      <c r="I42">
        <v>6</v>
      </c>
      <c r="J42">
        <f>INDEX('Brick-Sets'!$B$2:$H$100,MATCH(B42,'Brick-Sets'!$E$2:$E$100,0),1)</f>
        <v>8</v>
      </c>
      <c r="K42">
        <f t="shared" si="0"/>
        <v>2</v>
      </c>
    </row>
    <row r="43" spans="1:12" x14ac:dyDescent="0.2">
      <c r="A43">
        <v>32526</v>
      </c>
      <c r="B43">
        <v>4158923</v>
      </c>
      <c r="C43">
        <v>32526</v>
      </c>
      <c r="D43" t="s">
        <v>190</v>
      </c>
      <c r="E43">
        <v>7</v>
      </c>
      <c r="F43">
        <v>1</v>
      </c>
      <c r="G43" t="s">
        <v>132</v>
      </c>
      <c r="H43" t="s">
        <v>127</v>
      </c>
      <c r="I43">
        <v>4</v>
      </c>
      <c r="J43">
        <f>INDEX('Brick-Sets'!$B$2:$H$100,MATCH(B43,'Brick-Sets'!$E$2:$E$100,0),1)</f>
        <v>4</v>
      </c>
      <c r="K43">
        <f t="shared" si="0"/>
        <v>0</v>
      </c>
    </row>
    <row r="44" spans="1:12" x14ac:dyDescent="0.2">
      <c r="A44">
        <v>32526</v>
      </c>
      <c r="B44">
        <v>4585040</v>
      </c>
      <c r="C44">
        <v>32526</v>
      </c>
      <c r="D44" t="s">
        <v>190</v>
      </c>
      <c r="E44">
        <v>1</v>
      </c>
      <c r="F44">
        <v>15</v>
      </c>
      <c r="G44" t="s">
        <v>27</v>
      </c>
      <c r="H44" t="s">
        <v>127</v>
      </c>
      <c r="I44">
        <v>4</v>
      </c>
      <c r="J44">
        <f>INDEX('Brick-Sets'!$B$2:$H$100,MATCH(B44,'Brick-Sets'!$E$2:$E$100,0),1)</f>
        <v>4</v>
      </c>
      <c r="K44">
        <f t="shared" si="0"/>
        <v>0</v>
      </c>
    </row>
    <row r="45" spans="1:12" x14ac:dyDescent="0.2">
      <c r="A45">
        <v>32556</v>
      </c>
      <c r="B45">
        <v>6321305</v>
      </c>
      <c r="C45">
        <v>32556</v>
      </c>
      <c r="D45" t="s">
        <v>191</v>
      </c>
      <c r="E45">
        <v>2</v>
      </c>
      <c r="F45">
        <v>19</v>
      </c>
      <c r="G45" t="s">
        <v>192</v>
      </c>
      <c r="H45" t="s">
        <v>127</v>
      </c>
      <c r="I45">
        <v>8</v>
      </c>
      <c r="J45">
        <f>INDEX('Brick-Sets'!$B$2:$H$100,MATCH(B45,'Brick-Sets'!$E$2:$E$100,0),1)</f>
        <v>10</v>
      </c>
      <c r="K45">
        <f t="shared" si="0"/>
        <v>2</v>
      </c>
    </row>
    <row r="46" spans="1:12" x14ac:dyDescent="0.2">
      <c r="A46">
        <v>3460</v>
      </c>
      <c r="B46">
        <v>346021</v>
      </c>
      <c r="C46">
        <v>3460</v>
      </c>
      <c r="D46" t="s">
        <v>193</v>
      </c>
      <c r="E46">
        <v>5</v>
      </c>
      <c r="F46">
        <v>4</v>
      </c>
      <c r="G46" t="s">
        <v>133</v>
      </c>
      <c r="H46" t="s">
        <v>127</v>
      </c>
      <c r="I46">
        <v>8</v>
      </c>
      <c r="J46">
        <f>INDEX('Brick-Sets'!$B$2:$H$100,MATCH(B46,'Brick-Sets'!$E$2:$E$100,0),1)</f>
        <v>8</v>
      </c>
      <c r="K46">
        <f t="shared" si="0"/>
        <v>0</v>
      </c>
    </row>
    <row r="47" spans="1:12" x14ac:dyDescent="0.2">
      <c r="A47">
        <v>3673</v>
      </c>
      <c r="B47">
        <v>4211807</v>
      </c>
      <c r="C47">
        <v>3673</v>
      </c>
      <c r="D47" t="s">
        <v>152</v>
      </c>
      <c r="E47">
        <v>86</v>
      </c>
      <c r="F47">
        <v>71</v>
      </c>
      <c r="G47" t="s">
        <v>138</v>
      </c>
      <c r="H47" t="s">
        <v>127</v>
      </c>
      <c r="I47">
        <v>10</v>
      </c>
      <c r="J47">
        <f>INDEX('Brick-Sets'!$B$2:$H$100,MATCH(B47,'Brick-Sets'!$E$2:$E$100,0),1)</f>
        <v>10</v>
      </c>
      <c r="K47">
        <f t="shared" si="0"/>
        <v>0</v>
      </c>
    </row>
    <row r="48" spans="1:12" x14ac:dyDescent="0.2">
      <c r="A48">
        <v>3700</v>
      </c>
      <c r="B48">
        <v>370021</v>
      </c>
      <c r="C48">
        <v>3700</v>
      </c>
      <c r="D48" t="s">
        <v>153</v>
      </c>
      <c r="E48">
        <v>5</v>
      </c>
      <c r="F48">
        <v>4</v>
      </c>
      <c r="G48" t="s">
        <v>133</v>
      </c>
      <c r="H48" t="s">
        <v>127</v>
      </c>
      <c r="I48">
        <v>2</v>
      </c>
      <c r="J48">
        <f>INDEX('Brick-Sets'!$B$2:$H$100,MATCH(B48,'Brick-Sets'!$E$2:$E$100,0),1)</f>
        <v>8</v>
      </c>
      <c r="K48">
        <f t="shared" si="0"/>
        <v>6</v>
      </c>
    </row>
    <row r="49" spans="1:11" x14ac:dyDescent="0.2">
      <c r="A49">
        <v>3703</v>
      </c>
      <c r="B49">
        <v>370321</v>
      </c>
      <c r="C49">
        <v>3703</v>
      </c>
      <c r="D49" t="s">
        <v>154</v>
      </c>
      <c r="E49">
        <v>5</v>
      </c>
      <c r="F49">
        <v>4</v>
      </c>
      <c r="G49" t="s">
        <v>133</v>
      </c>
      <c r="H49" t="s">
        <v>127</v>
      </c>
      <c r="I49">
        <v>7</v>
      </c>
      <c r="J49">
        <f>INDEX('Brick-Sets'!$B$2:$H$100,MATCH(B49,'Brick-Sets'!$E$2:$E$100,0),1)</f>
        <v>8</v>
      </c>
      <c r="K49">
        <f t="shared" si="0"/>
        <v>1</v>
      </c>
    </row>
    <row r="50" spans="1:11" x14ac:dyDescent="0.2">
      <c r="A50">
        <v>3705</v>
      </c>
      <c r="B50">
        <v>370526</v>
      </c>
      <c r="C50">
        <v>3705</v>
      </c>
      <c r="D50" t="s">
        <v>155</v>
      </c>
      <c r="E50">
        <v>11</v>
      </c>
      <c r="F50">
        <v>0</v>
      </c>
      <c r="G50" t="s">
        <v>40</v>
      </c>
      <c r="H50" t="s">
        <v>127</v>
      </c>
      <c r="I50">
        <v>4</v>
      </c>
      <c r="J50">
        <f>INDEX('Brick-Sets'!$B$2:$H$100,MATCH(B50,'Brick-Sets'!$E$2:$E$100,0),1)</f>
        <v>8</v>
      </c>
      <c r="K50">
        <f t="shared" si="0"/>
        <v>4</v>
      </c>
    </row>
    <row r="51" spans="1:11" x14ac:dyDescent="0.2">
      <c r="A51">
        <v>3706</v>
      </c>
      <c r="B51">
        <v>6130002</v>
      </c>
      <c r="C51">
        <v>3706</v>
      </c>
      <c r="D51" t="s">
        <v>194</v>
      </c>
      <c r="E51">
        <v>5</v>
      </c>
      <c r="F51">
        <v>4</v>
      </c>
      <c r="G51" t="s">
        <v>133</v>
      </c>
      <c r="H51" t="s">
        <v>127</v>
      </c>
      <c r="I51">
        <v>7</v>
      </c>
      <c r="J51">
        <f>INDEX('Brick-Sets'!$B$2:$H$100,MATCH(B51,'Brick-Sets'!$E$2:$E$100,0),1)</f>
        <v>8</v>
      </c>
      <c r="K51">
        <f t="shared" si="0"/>
        <v>1</v>
      </c>
    </row>
    <row r="52" spans="1:11" x14ac:dyDescent="0.2">
      <c r="A52">
        <v>3707</v>
      </c>
      <c r="B52">
        <v>370726</v>
      </c>
      <c r="C52">
        <v>3707</v>
      </c>
      <c r="D52" t="s">
        <v>195</v>
      </c>
      <c r="E52">
        <v>11</v>
      </c>
      <c r="F52">
        <v>0</v>
      </c>
      <c r="G52" t="s">
        <v>40</v>
      </c>
      <c r="H52" t="s">
        <v>127</v>
      </c>
      <c r="I52">
        <v>8</v>
      </c>
      <c r="J52">
        <f>INDEX('Brick-Sets'!$B$2:$H$100,MATCH(B52,'Brick-Sets'!$E$2:$E$100,0),1)</f>
        <v>8</v>
      </c>
      <c r="K52">
        <f t="shared" si="0"/>
        <v>0</v>
      </c>
    </row>
    <row r="53" spans="1:11" x14ac:dyDescent="0.2">
      <c r="A53">
        <v>3708</v>
      </c>
      <c r="B53">
        <v>370826</v>
      </c>
      <c r="C53">
        <v>3708</v>
      </c>
      <c r="D53" t="s">
        <v>196</v>
      </c>
      <c r="E53">
        <v>11</v>
      </c>
      <c r="F53">
        <v>0</v>
      </c>
      <c r="G53" t="s">
        <v>40</v>
      </c>
      <c r="H53" t="s">
        <v>127</v>
      </c>
      <c r="I53">
        <v>4</v>
      </c>
      <c r="J53">
        <f>INDEX('Brick-Sets'!$B$2:$H$100,MATCH(B53,'Brick-Sets'!$E$2:$E$100,0),1)</f>
        <v>4</v>
      </c>
      <c r="K53">
        <f t="shared" si="0"/>
        <v>0</v>
      </c>
    </row>
    <row r="54" spans="1:11" x14ac:dyDescent="0.2">
      <c r="A54">
        <v>3710</v>
      </c>
      <c r="B54">
        <v>371024</v>
      </c>
      <c r="C54">
        <v>3710</v>
      </c>
      <c r="D54" t="s">
        <v>197</v>
      </c>
      <c r="E54">
        <v>3</v>
      </c>
      <c r="F54">
        <v>14</v>
      </c>
      <c r="G54" t="s">
        <v>140</v>
      </c>
      <c r="H54" t="s">
        <v>127</v>
      </c>
      <c r="I54">
        <v>8</v>
      </c>
      <c r="J54">
        <f>INDEX('Brick-Sets'!$B$2:$H$100,MATCH(B54,'Brick-Sets'!$E$2:$E$100,0),1)</f>
        <v>8</v>
      </c>
      <c r="K54">
        <f t="shared" si="0"/>
        <v>0</v>
      </c>
    </row>
    <row r="55" spans="1:11" x14ac:dyDescent="0.2">
      <c r="A55">
        <v>3713</v>
      </c>
      <c r="B55">
        <v>6275844</v>
      </c>
      <c r="C55">
        <v>3713</v>
      </c>
      <c r="D55" t="s">
        <v>156</v>
      </c>
      <c r="E55">
        <v>86</v>
      </c>
      <c r="F55">
        <v>71</v>
      </c>
      <c r="G55" t="s">
        <v>138</v>
      </c>
      <c r="H55" t="s">
        <v>127</v>
      </c>
      <c r="I55">
        <v>8</v>
      </c>
      <c r="J55">
        <f>INDEX('Brick-Sets'!$B$2:$H$100,MATCH(B55,'Brick-Sets'!$E$2:$E$100,0),1)</f>
        <v>10</v>
      </c>
      <c r="K55">
        <f t="shared" ref="K55:K79" si="1">J55-I55</f>
        <v>2</v>
      </c>
    </row>
    <row r="56" spans="1:11" x14ac:dyDescent="0.2">
      <c r="A56">
        <v>3737</v>
      </c>
      <c r="B56">
        <v>6130005</v>
      </c>
      <c r="C56">
        <v>3737</v>
      </c>
      <c r="D56" t="s">
        <v>198</v>
      </c>
      <c r="E56">
        <v>5</v>
      </c>
      <c r="F56">
        <v>4</v>
      </c>
      <c r="G56" t="s">
        <v>133</v>
      </c>
      <c r="H56" t="s">
        <v>127</v>
      </c>
      <c r="I56">
        <v>4</v>
      </c>
      <c r="J56">
        <f>INDEX('Brick-Sets'!$B$2:$H$100,MATCH(B56,'Brick-Sets'!$E$2:$E$100,0),1)</f>
        <v>4</v>
      </c>
      <c r="K56">
        <f t="shared" si="1"/>
        <v>0</v>
      </c>
    </row>
    <row r="57" spans="1:11" x14ac:dyDescent="0.2">
      <c r="A57">
        <v>3749</v>
      </c>
      <c r="B57">
        <v>4666579</v>
      </c>
      <c r="C57">
        <v>3749</v>
      </c>
      <c r="D57" t="s">
        <v>199</v>
      </c>
      <c r="E57">
        <v>2</v>
      </c>
      <c r="F57">
        <v>19</v>
      </c>
      <c r="G57" t="s">
        <v>192</v>
      </c>
      <c r="H57" t="s">
        <v>127</v>
      </c>
      <c r="I57">
        <v>20</v>
      </c>
      <c r="J57">
        <f>INDEX('Brick-Sets'!$B$2:$H$100,MATCH(B57,'Brick-Sets'!$E$2:$E$100,0),1)</f>
        <v>20</v>
      </c>
      <c r="K57">
        <f t="shared" si="1"/>
        <v>0</v>
      </c>
    </row>
    <row r="58" spans="1:11" x14ac:dyDescent="0.2">
      <c r="A58">
        <v>3894</v>
      </c>
      <c r="B58">
        <v>389426</v>
      </c>
      <c r="C58">
        <v>3894</v>
      </c>
      <c r="D58" t="s">
        <v>157</v>
      </c>
      <c r="E58">
        <v>11</v>
      </c>
      <c r="F58">
        <v>0</v>
      </c>
      <c r="G58" t="s">
        <v>40</v>
      </c>
      <c r="H58" t="s">
        <v>127</v>
      </c>
      <c r="I58">
        <v>22</v>
      </c>
      <c r="J58">
        <f>INDEX('Brick-Sets'!$B$2:$H$100,MATCH(B58,'Brick-Sets'!$E$2:$E$100,0),1)</f>
        <v>48</v>
      </c>
      <c r="K58">
        <f t="shared" si="1"/>
        <v>26</v>
      </c>
    </row>
    <row r="59" spans="1:11" x14ac:dyDescent="0.2">
      <c r="A59">
        <v>3941</v>
      </c>
      <c r="B59">
        <v>614323</v>
      </c>
      <c r="C59">
        <v>3941</v>
      </c>
      <c r="D59" t="s">
        <v>158</v>
      </c>
      <c r="E59">
        <v>7</v>
      </c>
      <c r="F59">
        <v>1</v>
      </c>
      <c r="G59" t="s">
        <v>132</v>
      </c>
      <c r="H59" t="s">
        <v>127</v>
      </c>
      <c r="I59">
        <v>6</v>
      </c>
      <c r="J59">
        <f>INDEX('Brick-Sets'!$B$2:$H$100,MATCH(B59,'Brick-Sets'!$E$2:$E$100,0),1)</f>
        <v>8</v>
      </c>
      <c r="K59">
        <f t="shared" si="1"/>
        <v>2</v>
      </c>
    </row>
    <row r="60" spans="1:11" x14ac:dyDescent="0.2">
      <c r="A60" t="s">
        <v>159</v>
      </c>
      <c r="B60">
        <v>6108662</v>
      </c>
      <c r="C60" t="s">
        <v>159</v>
      </c>
      <c r="D60" t="s">
        <v>160</v>
      </c>
      <c r="E60">
        <v>1</v>
      </c>
      <c r="F60">
        <v>15</v>
      </c>
      <c r="G60" t="s">
        <v>27</v>
      </c>
      <c r="H60" t="s">
        <v>127</v>
      </c>
      <c r="I60">
        <v>1</v>
      </c>
      <c r="J60">
        <f>INDEX('Brick-Sets'!$B$2:$H$100,MATCH(B60,'Brick-Sets'!$E$2:$E$100,0),1)</f>
        <v>4</v>
      </c>
      <c r="K60">
        <f t="shared" si="1"/>
        <v>3</v>
      </c>
    </row>
    <row r="61" spans="1:11" x14ac:dyDescent="0.2">
      <c r="A61">
        <v>39794</v>
      </c>
      <c r="B61">
        <v>6265643</v>
      </c>
      <c r="C61">
        <v>39794</v>
      </c>
      <c r="D61" t="s">
        <v>200</v>
      </c>
      <c r="E61">
        <v>11</v>
      </c>
      <c r="F61">
        <v>0</v>
      </c>
      <c r="G61" t="s">
        <v>40</v>
      </c>
      <c r="H61" t="s">
        <v>127</v>
      </c>
      <c r="I61">
        <v>2</v>
      </c>
      <c r="J61">
        <f>INDEX('Brick-Sets'!$B$2:$H$100,MATCH(B61,'Brick-Sets'!$E$2:$E$100,0),1)</f>
        <v>2</v>
      </c>
      <c r="K61">
        <f t="shared" si="1"/>
        <v>0</v>
      </c>
    </row>
    <row r="62" spans="1:11" x14ac:dyDescent="0.2">
      <c r="A62">
        <v>40490</v>
      </c>
      <c r="B62">
        <v>4645730</v>
      </c>
      <c r="C62">
        <v>40490</v>
      </c>
      <c r="D62" t="s">
        <v>201</v>
      </c>
      <c r="E62">
        <v>85</v>
      </c>
      <c r="F62">
        <v>72</v>
      </c>
      <c r="G62" t="s">
        <v>129</v>
      </c>
      <c r="H62" t="s">
        <v>127</v>
      </c>
      <c r="I62">
        <v>8</v>
      </c>
      <c r="J62">
        <f>INDEX('Brick-Sets'!$B$2:$H$100,MATCH(B62,'Brick-Sets'!$E$2:$E$100,0),1)</f>
        <v>8</v>
      </c>
      <c r="K62">
        <f t="shared" si="1"/>
        <v>0</v>
      </c>
    </row>
    <row r="63" spans="1:11" x14ac:dyDescent="0.2">
      <c r="A63">
        <v>41239</v>
      </c>
      <c r="B63">
        <v>4522933</v>
      </c>
      <c r="C63">
        <v>41239</v>
      </c>
      <c r="D63" t="s">
        <v>202</v>
      </c>
      <c r="E63">
        <v>11</v>
      </c>
      <c r="F63">
        <v>0</v>
      </c>
      <c r="G63" t="s">
        <v>40</v>
      </c>
      <c r="H63" t="s">
        <v>127</v>
      </c>
      <c r="I63">
        <v>5</v>
      </c>
      <c r="J63">
        <f>INDEX('Brick-Sets'!$B$2:$H$100,MATCH(B63,'Brick-Sets'!$E$2:$E$100,0),1)</f>
        <v>8</v>
      </c>
      <c r="K63">
        <f t="shared" si="1"/>
        <v>3</v>
      </c>
    </row>
    <row r="64" spans="1:11" x14ac:dyDescent="0.2">
      <c r="A64">
        <v>4162</v>
      </c>
      <c r="B64">
        <v>416201</v>
      </c>
      <c r="C64">
        <v>4162</v>
      </c>
      <c r="D64" t="s">
        <v>203</v>
      </c>
      <c r="E64">
        <v>1</v>
      </c>
      <c r="F64">
        <v>15</v>
      </c>
      <c r="G64" t="s">
        <v>27</v>
      </c>
      <c r="H64" t="s">
        <v>127</v>
      </c>
      <c r="I64">
        <v>12</v>
      </c>
      <c r="J64">
        <f>INDEX('Brick-Sets'!$B$2:$H$100,MATCH(B64,'Brick-Sets'!$E$2:$E$100,0),1)</f>
        <v>16</v>
      </c>
      <c r="K64">
        <f t="shared" si="1"/>
        <v>4</v>
      </c>
    </row>
    <row r="65" spans="1:12" x14ac:dyDescent="0.2">
      <c r="A65">
        <v>4185</v>
      </c>
      <c r="B65">
        <v>6330136</v>
      </c>
      <c r="C65">
        <v>4185</v>
      </c>
      <c r="D65" t="s">
        <v>161</v>
      </c>
      <c r="E65">
        <v>1</v>
      </c>
      <c r="F65">
        <v>15</v>
      </c>
      <c r="G65" t="s">
        <v>27</v>
      </c>
      <c r="H65" t="s">
        <v>127</v>
      </c>
      <c r="I65">
        <v>6</v>
      </c>
      <c r="J65">
        <f>INDEX('Brick-Sets'!$B$2:$H$100,MATCH(B65,'Brick-Sets'!$E$2:$E$100,0),1)</f>
        <v>8</v>
      </c>
      <c r="K65">
        <f t="shared" si="1"/>
        <v>2</v>
      </c>
    </row>
    <row r="66" spans="1:12" x14ac:dyDescent="0.2">
      <c r="A66">
        <v>43093</v>
      </c>
      <c r="B66">
        <v>4206482</v>
      </c>
      <c r="C66">
        <v>43093</v>
      </c>
      <c r="D66" t="s">
        <v>204</v>
      </c>
      <c r="E66">
        <v>7</v>
      </c>
      <c r="F66">
        <v>1</v>
      </c>
      <c r="G66" t="s">
        <v>132</v>
      </c>
      <c r="H66" t="s">
        <v>127</v>
      </c>
      <c r="I66">
        <v>18</v>
      </c>
      <c r="J66">
        <f>INDEX('Brick-Sets'!$B$2:$H$100,MATCH(B66,'Brick-Sets'!$E$2:$E$100,0),1)</f>
        <v>20</v>
      </c>
      <c r="K66">
        <f t="shared" si="1"/>
        <v>2</v>
      </c>
      <c r="L66" t="s">
        <v>212</v>
      </c>
    </row>
    <row r="67" spans="1:12" x14ac:dyDescent="0.2">
      <c r="A67" t="s">
        <v>162</v>
      </c>
      <c r="B67">
        <v>4514791</v>
      </c>
      <c r="C67" t="s">
        <v>162</v>
      </c>
      <c r="D67" t="s">
        <v>163</v>
      </c>
      <c r="E67">
        <v>1</v>
      </c>
      <c r="F67">
        <v>15</v>
      </c>
      <c r="G67" t="s">
        <v>27</v>
      </c>
      <c r="H67" t="s">
        <v>127</v>
      </c>
      <c r="I67">
        <v>4</v>
      </c>
      <c r="J67">
        <f>INDEX('Brick-Sets'!$B$2:$H$100,MATCH(B67,'Brick-Sets'!$E$2:$E$100,0),1)</f>
        <v>4</v>
      </c>
      <c r="K67">
        <f t="shared" si="1"/>
        <v>0</v>
      </c>
    </row>
    <row r="68" spans="1:12" x14ac:dyDescent="0.2">
      <c r="A68">
        <v>44865</v>
      </c>
      <c r="B68">
        <v>6393322</v>
      </c>
      <c r="C68">
        <v>44865</v>
      </c>
      <c r="D68" t="s">
        <v>164</v>
      </c>
      <c r="E68">
        <v>11</v>
      </c>
      <c r="F68">
        <v>0</v>
      </c>
      <c r="G68" t="s">
        <v>40</v>
      </c>
      <c r="H68" t="s">
        <v>127</v>
      </c>
      <c r="I68">
        <v>8</v>
      </c>
      <c r="J68">
        <f>INDEX('Brick-Sets'!$B$2:$H$100,MATCH(B68,'Brick-Sets'!$E$2:$E$100,0),1)</f>
        <v>8</v>
      </c>
      <c r="K68">
        <f t="shared" si="1"/>
        <v>0</v>
      </c>
    </row>
    <row r="69" spans="1:12" x14ac:dyDescent="0.2">
      <c r="A69">
        <v>4519</v>
      </c>
      <c r="B69">
        <v>6130007</v>
      </c>
      <c r="C69">
        <v>4519</v>
      </c>
      <c r="D69" t="s">
        <v>165</v>
      </c>
      <c r="E69">
        <v>3</v>
      </c>
      <c r="F69">
        <v>14</v>
      </c>
      <c r="G69" t="s">
        <v>140</v>
      </c>
      <c r="H69" t="s">
        <v>127</v>
      </c>
      <c r="I69">
        <v>8</v>
      </c>
      <c r="J69">
        <f>INDEX('Brick-Sets'!$B$2:$H$100,MATCH(B69,'Brick-Sets'!$E$2:$E$100,0),1)</f>
        <v>8</v>
      </c>
      <c r="K69">
        <f t="shared" si="1"/>
        <v>0</v>
      </c>
    </row>
    <row r="70" spans="1:12" x14ac:dyDescent="0.2">
      <c r="A70">
        <v>48989</v>
      </c>
      <c r="B70">
        <v>6282158</v>
      </c>
      <c r="C70">
        <v>48989</v>
      </c>
      <c r="D70" t="s">
        <v>166</v>
      </c>
      <c r="E70">
        <v>86</v>
      </c>
      <c r="F70">
        <v>71</v>
      </c>
      <c r="G70" t="s">
        <v>138</v>
      </c>
      <c r="H70" t="s">
        <v>127</v>
      </c>
      <c r="I70">
        <v>8</v>
      </c>
      <c r="J70">
        <f>INDEX('Brick-Sets'!$B$2:$H$100,MATCH(B70,'Brick-Sets'!$E$2:$E$100,0),1)</f>
        <v>8</v>
      </c>
      <c r="K70">
        <f t="shared" si="1"/>
        <v>0</v>
      </c>
    </row>
    <row r="71" spans="1:12" x14ac:dyDescent="0.2">
      <c r="A71" t="s">
        <v>205</v>
      </c>
      <c r="B71">
        <v>4519010</v>
      </c>
      <c r="C71" t="s">
        <v>205</v>
      </c>
      <c r="D71" t="s">
        <v>206</v>
      </c>
      <c r="E71">
        <v>3</v>
      </c>
      <c r="F71">
        <v>14</v>
      </c>
      <c r="G71" t="s">
        <v>140</v>
      </c>
      <c r="H71" t="s">
        <v>127</v>
      </c>
      <c r="I71">
        <v>6</v>
      </c>
      <c r="J71">
        <f>INDEX('Brick-Sets'!$B$2:$H$100,MATCH(B71,'Brick-Sets'!$E$2:$E$100,0),1)</f>
        <v>8</v>
      </c>
      <c r="K71">
        <f t="shared" si="1"/>
        <v>2</v>
      </c>
    </row>
    <row r="72" spans="1:12" x14ac:dyDescent="0.2">
      <c r="A72">
        <v>60484</v>
      </c>
      <c r="B72">
        <v>4552349</v>
      </c>
      <c r="C72">
        <v>60484</v>
      </c>
      <c r="D72" t="s">
        <v>207</v>
      </c>
      <c r="E72">
        <v>85</v>
      </c>
      <c r="F72">
        <v>72</v>
      </c>
      <c r="G72" t="s">
        <v>129</v>
      </c>
      <c r="H72" t="s">
        <v>127</v>
      </c>
      <c r="I72">
        <v>1</v>
      </c>
      <c r="J72">
        <f>INDEX('Brick-Sets'!$B$2:$H$100,MATCH(B72,'Brick-Sets'!$E$2:$E$100,0),1)</f>
        <v>8</v>
      </c>
      <c r="K72">
        <f t="shared" si="1"/>
        <v>7</v>
      </c>
    </row>
    <row r="73" spans="1:12" x14ac:dyDescent="0.2">
      <c r="A73">
        <v>64179</v>
      </c>
      <c r="B73">
        <v>4539880</v>
      </c>
      <c r="C73">
        <v>64179</v>
      </c>
      <c r="D73" t="s">
        <v>167</v>
      </c>
      <c r="E73">
        <v>86</v>
      </c>
      <c r="F73">
        <v>71</v>
      </c>
      <c r="G73" t="s">
        <v>138</v>
      </c>
      <c r="H73" t="s">
        <v>127</v>
      </c>
      <c r="I73">
        <v>2</v>
      </c>
      <c r="J73">
        <f>INDEX('Brick-Sets'!$B$2:$H$100,MATCH(B73,'Brick-Sets'!$E$2:$E$100,0),1)</f>
        <v>2</v>
      </c>
      <c r="K73">
        <f t="shared" si="1"/>
        <v>0</v>
      </c>
    </row>
    <row r="74" spans="1:12" x14ac:dyDescent="0.2">
      <c r="A74">
        <v>6558</v>
      </c>
      <c r="B74">
        <v>6299413</v>
      </c>
      <c r="C74">
        <v>6558</v>
      </c>
      <c r="D74" t="s">
        <v>208</v>
      </c>
      <c r="E74">
        <v>7</v>
      </c>
      <c r="F74">
        <v>1</v>
      </c>
      <c r="G74" t="s">
        <v>132</v>
      </c>
      <c r="H74" t="s">
        <v>127</v>
      </c>
      <c r="I74">
        <v>10</v>
      </c>
      <c r="J74">
        <f>INDEX('Brick-Sets'!$B$2:$H$100,MATCH(B74,'Brick-Sets'!$E$2:$E$100,0),1)</f>
        <v>10</v>
      </c>
      <c r="K74">
        <f t="shared" si="1"/>
        <v>0</v>
      </c>
    </row>
    <row r="75" spans="1:12" x14ac:dyDescent="0.2">
      <c r="A75" t="s">
        <v>209</v>
      </c>
      <c r="B75">
        <v>6344752</v>
      </c>
      <c r="C75" t="s">
        <v>209</v>
      </c>
      <c r="D75" t="s">
        <v>210</v>
      </c>
      <c r="E75">
        <v>11</v>
      </c>
      <c r="F75">
        <v>0</v>
      </c>
      <c r="G75" t="s">
        <v>40</v>
      </c>
      <c r="H75" t="s">
        <v>127</v>
      </c>
      <c r="I75">
        <v>3</v>
      </c>
      <c r="J75">
        <f>INDEX('Brick-Sets'!$B$2:$H$100,MATCH(B75,'Brick-Sets'!$E$2:$E$100,0),1)</f>
        <v>10</v>
      </c>
      <c r="K75">
        <f t="shared" si="1"/>
        <v>7</v>
      </c>
    </row>
    <row r="76" spans="1:12" x14ac:dyDescent="0.2">
      <c r="A76">
        <v>71709</v>
      </c>
      <c r="B76">
        <v>6334490</v>
      </c>
      <c r="C76">
        <v>71709</v>
      </c>
      <c r="D76" t="s">
        <v>168</v>
      </c>
      <c r="E76">
        <v>3</v>
      </c>
      <c r="F76">
        <v>14</v>
      </c>
      <c r="G76" t="s">
        <v>140</v>
      </c>
      <c r="H76" t="s">
        <v>127</v>
      </c>
      <c r="I76">
        <v>4</v>
      </c>
      <c r="J76">
        <f>INDEX('Brick-Sets'!$B$2:$H$100,MATCH(B76,'Brick-Sets'!$E$2:$E$100,0),1)</f>
        <v>4</v>
      </c>
      <c r="K76">
        <f t="shared" si="1"/>
        <v>0</v>
      </c>
    </row>
    <row r="77" spans="1:12" x14ac:dyDescent="0.2">
      <c r="A77" t="s">
        <v>169</v>
      </c>
      <c r="B77">
        <v>4620068</v>
      </c>
      <c r="C77" t="s">
        <v>169</v>
      </c>
      <c r="D77" t="s">
        <v>170</v>
      </c>
      <c r="E77">
        <v>95</v>
      </c>
      <c r="F77">
        <v>179</v>
      </c>
      <c r="G77" t="s">
        <v>171</v>
      </c>
      <c r="H77" t="s">
        <v>172</v>
      </c>
      <c r="I77">
        <v>4</v>
      </c>
      <c r="J77">
        <f>INDEX('Brick-Sets'!$B$2:$H$100,MATCH(B77,'Brick-Sets'!$E$2:$E$100,0),1)</f>
        <v>8</v>
      </c>
      <c r="K77">
        <f t="shared" si="1"/>
        <v>4</v>
      </c>
    </row>
    <row r="78" spans="1:12" x14ac:dyDescent="0.2">
      <c r="A78">
        <v>87079</v>
      </c>
      <c r="B78">
        <v>4560182</v>
      </c>
      <c r="C78">
        <v>87079</v>
      </c>
      <c r="D78" t="s">
        <v>173</v>
      </c>
      <c r="E78">
        <v>11</v>
      </c>
      <c r="F78">
        <v>0</v>
      </c>
      <c r="G78" t="s">
        <v>40</v>
      </c>
      <c r="H78" t="s">
        <v>127</v>
      </c>
      <c r="I78">
        <v>1</v>
      </c>
      <c r="J78">
        <f>INDEX('Brick-Sets'!$B$2:$H$100,MATCH(B78,'Brick-Sets'!$E$2:$E$100,0),1)</f>
        <v>16</v>
      </c>
      <c r="K78">
        <f t="shared" si="1"/>
        <v>15</v>
      </c>
    </row>
    <row r="79" spans="1:12" x14ac:dyDescent="0.2">
      <c r="A79">
        <v>87082</v>
      </c>
      <c r="B79">
        <v>6366229</v>
      </c>
      <c r="C79">
        <v>87082</v>
      </c>
      <c r="D79" t="s">
        <v>211</v>
      </c>
      <c r="E79">
        <v>11</v>
      </c>
      <c r="F79">
        <v>0</v>
      </c>
      <c r="G79" t="s">
        <v>40</v>
      </c>
      <c r="H79" t="s">
        <v>127</v>
      </c>
      <c r="I79">
        <v>6</v>
      </c>
      <c r="J79">
        <f>INDEX('Brick-Sets'!$B$2:$H$100,MATCH(B79,'Brick-Sets'!$E$2:$E$100,0),1)</f>
        <v>8</v>
      </c>
      <c r="K79">
        <f t="shared" si="1"/>
        <v>2</v>
      </c>
    </row>
  </sheetData>
  <conditionalFormatting sqref="K2:K79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Brick-Sets</vt:lpstr>
      <vt:lpstr>Elements 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Madsen</dc:creator>
  <cp:lastModifiedBy>Lukas Plümper</cp:lastModifiedBy>
  <dcterms:created xsi:type="dcterms:W3CDTF">2022-06-10T05:18:23Z</dcterms:created>
  <dcterms:modified xsi:type="dcterms:W3CDTF">2024-11-23T11:19:01Z</dcterms:modified>
</cp:coreProperties>
</file>